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-120" yWindow="-120" windowWidth="29040" windowHeight="15840"/>
  </bookViews>
  <sheets>
    <sheet name="Plantilla Ejecución " sheetId="3" r:id="rId1"/>
    <sheet name="Hoja1" sheetId="4" r:id="rId2"/>
  </sheets>
  <definedNames>
    <definedName name="_xlnm.Print_Area" localSheetId="0">'Plantilla Ejecución '!$A$1:$F$124</definedName>
    <definedName name="_xlnm.Print_Titles" localSheetId="0">'Plantilla Ejecución '!$2:$17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" l="1"/>
  <c r="F36" i="3"/>
  <c r="F37" i="3"/>
  <c r="F38" i="3"/>
  <c r="F39" i="3"/>
  <c r="F40" i="3"/>
  <c r="F41" i="3"/>
  <c r="F42" i="3"/>
  <c r="F43" i="3"/>
  <c r="F44" i="3"/>
  <c r="F26" i="3"/>
  <c r="F27" i="3"/>
  <c r="F28" i="3"/>
  <c r="F29" i="3"/>
  <c r="F30" i="3"/>
  <c r="F31" i="3"/>
  <c r="F32" i="3"/>
  <c r="F33" i="3"/>
  <c r="F34" i="3"/>
  <c r="F20" i="3"/>
  <c r="F21" i="3"/>
  <c r="F22" i="3"/>
  <c r="F23" i="3"/>
  <c r="F24" i="3"/>
  <c r="C71" i="3"/>
  <c r="C61" i="3"/>
  <c r="C45" i="3"/>
  <c r="F45" i="3" s="1"/>
  <c r="C35" i="3"/>
  <c r="F35" i="3" s="1"/>
  <c r="C25" i="3"/>
  <c r="F25" i="3" s="1"/>
  <c r="C19" i="3"/>
  <c r="F19" i="3" s="1"/>
  <c r="C83" i="3" l="1"/>
  <c r="C18" i="3" s="1"/>
  <c r="C98" i="3" l="1"/>
  <c r="E18" i="3" l="1"/>
  <c r="F18" i="3" s="1"/>
  <c r="F83" i="3" s="1"/>
  <c r="F98" i="3" s="1"/>
  <c r="E53" i="3"/>
  <c r="E71" i="3"/>
  <c r="E62" i="3"/>
  <c r="E66" i="3"/>
  <c r="E48" i="3"/>
  <c r="E69" i="3"/>
  <c r="E82" i="3"/>
  <c r="E49" i="3"/>
  <c r="E57" i="3"/>
  <c r="E64" i="3"/>
  <c r="E77" i="3"/>
  <c r="E54" i="3"/>
  <c r="E55" i="3"/>
  <c r="E76" i="3"/>
  <c r="E80" i="3"/>
  <c r="E81" i="3"/>
  <c r="E70" i="3"/>
  <c r="E78" i="3"/>
  <c r="E56" i="3"/>
  <c r="E52" i="3"/>
  <c r="E68" i="3"/>
  <c r="E65" i="3"/>
  <c r="E50" i="3"/>
  <c r="E58" i="3"/>
  <c r="E74" i="3"/>
  <c r="E60" i="3"/>
  <c r="E59" i="3"/>
  <c r="E47" i="3"/>
  <c r="E72" i="3"/>
  <c r="E61" i="3"/>
  <c r="E73" i="3"/>
  <c r="E67" i="3"/>
  <c r="E51" i="3"/>
  <c r="E79" i="3"/>
  <c r="E98" i="3" l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<sst xmlns="http://schemas.openxmlformats.org/spreadsheetml/2006/main" count="107" uniqueCount="107">
  <si>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</si>
  <si>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</si>
  <si>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</si>
  <si>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</si>
  <si>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</si>
  <si>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</si>
  <si>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</si>
  <si>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</si>
  <si>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</si>
  <si>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</si>
  <si>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</si>
  <si>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</si>
  <si>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</si>
  <si>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</si>
  <si>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</si>
  <si>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</si>
  <si>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</si>
  <si>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</si>
  <si>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</si>
  <si>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</si>
  <si>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</si>
  <si>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</si>
  <si>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</si>
  <si>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</si>
  <si>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</si>
  <si>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</si>
  <si>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</si>
  <si>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</si>
  <si>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</si>
  <si>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</si>
  <si>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</si>
  <si>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</si>
  <si>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</si>
  <si>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</si>
  <si>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</si>
  <si>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</si>
  <si>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</si>
  <si>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</si>
  <si>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</si>
  <si>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</si>
  <si>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</si>
  <si>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</si>
  <si>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</si>
  <si>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</si>
  <si>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</si>
  <si>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</si>
  <si>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</si>
  <si>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</si>
  <si>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</si>
  <si>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</si>
  <si>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</si>
  <si>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</si>
  <si>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</si>
  <si>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</si>
  <si>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</si>
  <si>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</si>
  <si>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</si>
  <si>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</si>
  <si>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</si>
  <si>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</si>
  <si>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</si>
  <si>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</si>
  <si>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</si>
  <si>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</si>
  <si>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</si>
  <si>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</si>
  <si>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</si>
  <si>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</si>
  <si>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</si>
  <si>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</si>
  <si>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</si>
  <si>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</si>
  <si>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</si>
  <si>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</si>
  <si>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</si>
  <si>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</si>
  <si>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</si>
  <si>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</si>
  <si>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</si>
  <si>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</si>
  <si>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</si>
  <si>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</si>
  <si>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</si>
  <si>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</si>
  <si>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</si>
  <si>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</si>
  <si>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</si>
  <si>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</si>
  <si>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</si>
  <si>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</si>
  <si>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</si>
  <si>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</si>
  <si>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</si>
  <si>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</si>
  <si>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</si>
  <si>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</si>
  <si>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</si>
  <si>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APROBADO POR:</t>
  </si>
  <si>
    <t>Director General DGDC</t>
  </si>
  <si>
    <t>PREPARADO POR:</t>
  </si>
  <si>
    <t>Lic. Temistocle Napoleon Santana</t>
  </si>
  <si>
    <t>REVISADO POR:</t>
  </si>
  <si>
    <t>Lic. Juan Carlos Castllo</t>
  </si>
  <si>
    <t>Lic. Elexido Paula Liranzo</t>
  </si>
  <si>
    <t>Enc. Seccion Contabilidad</t>
  </si>
  <si>
    <t>Enc. Dpto. Financiero</t>
  </si>
  <si>
    <t>Direccion General de desarrollo de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</si>
</sst>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indent="2"/>
    </xf>
    <xf numFmtId="0" fontId="0" fillId="0" borderId="11" xfId="0" applyBorder="1"/>
    <xf numFmtId="0" fontId="0" fillId="0" borderId="10" xfId="0" applyBorder="1" applyAlignment="1">
      <alignment horizontal="left" vertical="center" indent="2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164" fontId="1" fillId="3" borderId="16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6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43" fontId="0" fillId="0" borderId="6" xfId="1" applyFont="1" applyBorder="1"/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1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0" xfId="0" applyNumberFormat="1" applyBorder="1"/>
    <xf numFmtId="4" fontId="1" fillId="3" borderId="2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0" fillId="0" borderId="18" xfId="1" applyNumberFormat="1" applyFont="1" applyBorder="1"/>
    <xf numFmtId="4" fontId="1" fillId="0" borderId="1" xfId="1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/>
    <xf numFmtId="4" fontId="1" fillId="0" borderId="22" xfId="0" applyNumberFormat="1" applyFont="1" applyBorder="1"/>
    <xf numFmtId="4" fontId="0" fillId="0" borderId="4" xfId="0" applyNumberFormat="1" applyBorder="1" applyAlignment="1">
      <alignment horizontal="right"/>
    </xf>
    <xf numFmtId="4" fontId="1" fillId="0" borderId="2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2" xfId="1" applyNumberFormat="1" applyFont="1" applyBorder="1" applyAlignment="1">
      <alignment horizontal="right" vertical="center" wrapText="1"/>
    </xf>
    <xf numFmtId="4" fontId="1" fillId="0" borderId="22" xfId="1" applyNumberFormat="1" applyFont="1" applyBorder="1" applyAlignment="1">
      <alignment horizontal="right" vertical="center" wrapText="1"/>
    </xf>
    <xf numFmtId="4" fontId="0" fillId="0" borderId="24" xfId="0" applyNumberFormat="1" applyBorder="1"/>
    <xf numFmtId="4" fontId="0" fillId="0" borderId="7" xfId="0" applyNumberFormat="1" applyBorder="1"/>
    <xf numFmtId="4" fontId="0" fillId="0" borderId="25" xfId="0" applyNumberFormat="1" applyBorder="1"/>
    <xf numFmtId="4" fontId="0" fillId="0" borderId="10" xfId="0" applyNumberFormat="1" applyBorder="1"/>
    <xf numFmtId="4" fontId="1" fillId="0" borderId="26" xfId="0" applyNumberFormat="1" applyFon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6" xfId="0" applyNumberFormat="1" applyBorder="1"/>
    <xf numFmtId="164" fontId="4" fillId="0" borderId="1" xfId="0" applyNumberFormat="1" applyFont="1" applyBorder="1" applyAlignment="1">
      <alignment vertical="center" wrapText="1"/>
    </xf>
    <xf numFmtId="4" fontId="1" fillId="0" borderId="4" xfId="1" applyNumberFormat="1" applyFont="1" applyBorder="1" applyAlignment="1">
      <alignment horizontal="right" vertical="center" wrapText="1"/>
    </xf>
    <xf numFmtId="4" fontId="1" fillId="0" borderId="17" xfId="1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2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4" fontId="0" fillId="0" borderId="27" xfId="0" applyNumberFormat="1" applyBorder="1"/>
    <xf numFmtId="4" fontId="0" fillId="0" borderId="22" xfId="0" applyNumberFormat="1" applyBorder="1"/>
    <xf numFmtId="43" fontId="4" fillId="0" borderId="2" xfId="1" applyFont="1" applyBorder="1" applyAlignment="1">
      <alignment vertical="center" wrapText="1"/>
    </xf>
    <xf numFmtId="0" fontId="0" fillId="0" borderId="22" xfId="0" applyBorder="1"/>
    <xf numFmtId="4" fontId="0" fillId="0" borderId="2" xfId="0" applyNumberFormat="1" applyBorder="1"/>
    <xf numFmtId="43" fontId="7" fillId="0" borderId="17" xfId="1" applyFont="1" applyBorder="1" applyAlignment="1">
      <alignment vertical="center" wrapText="1"/>
    </xf>
    <xf numFmtId="4" fontId="1" fillId="3" borderId="2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8" xfId="0" applyBorder="1"/>
    <xf numFmtId="0" fontId="0" fillId="0" borderId="6" xfId="0" applyBorder="1"/>
    <xf numFmtId="0" fontId="1" fillId="0" borderId="0" xfId="0" applyFont="1" applyBorder="1"/>
    <xf numFmtId="164" fontId="1" fillId="2" borderId="28" xfId="0" applyNumberFormat="1" applyFont="1" applyFill="1" applyBorder="1" applyAlignment="1">
      <alignment horizontal="center" vertical="center" wrapText="1"/>
    </xf>
    <xf numFmtId="43" fontId="1" fillId="0" borderId="29" xfId="1" applyFont="1" applyBorder="1" applyAlignment="1">
      <alignment horizontal="left" vertical="center" wrapText="1"/>
    </xf>
    <xf numFmtId="4" fontId="1" fillId="0" borderId="29" xfId="1" applyNumberFormat="1" applyFont="1" applyBorder="1" applyAlignment="1">
      <alignment vertical="center" wrapText="1"/>
    </xf>
    <xf numFmtId="43" fontId="0" fillId="0" borderId="30" xfId="1" applyFont="1" applyBorder="1"/>
    <xf numFmtId="43" fontId="0" fillId="0" borderId="30" xfId="1" applyFont="1" applyBorder="1" applyAlignment="1">
      <alignment wrapText="1"/>
    </xf>
    <xf numFmtId="43" fontId="0" fillId="0" borderId="0" xfId="1" applyFont="1" applyBorder="1" applyAlignment="1"/>
    <xf numFmtId="4" fontId="1" fillId="0" borderId="29" xfId="0" applyNumberFormat="1" applyFont="1" applyBorder="1" applyAlignment="1">
      <alignment vertical="center" wrapText="1"/>
    </xf>
    <xf numFmtId="4" fontId="0" fillId="0" borderId="30" xfId="0" applyNumberForma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3" fontId="6" fillId="5" borderId="29" xfId="3" applyNumberFormat="1" applyFont="1" applyFill="1" applyBorder="1" applyAlignment="1">
      <alignment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4" fontId="8" fillId="0" borderId="4" xfId="1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4" fontId="0" fillId="0" borderId="23" xfId="0" applyNumberFormat="1" applyBorder="1" applyAlignment="1">
      <alignment horizontal="right"/>
    </xf>
    <xf numFmtId="43" fontId="1" fillId="0" borderId="22" xfId="1" applyFont="1" applyBorder="1" applyAlignment="1">
      <alignment horizontal="left" vertical="center" wrapText="1"/>
    </xf>
    <xf numFmtId="43" fontId="4" fillId="0" borderId="4" xfId="1" applyFont="1" applyBorder="1" applyAlignment="1">
      <alignment horizontal="left" vertical="center" wrapText="1"/>
    </xf>
    <xf numFmtId="4" fontId="8" fillId="0" borderId="4" xfId="1" applyNumberFormat="1" applyFont="1" applyBorder="1" applyAlignment="1">
      <alignment horizontal="right" wrapText="1"/>
    </xf>
    <xf numFmtId="43" fontId="4" fillId="0" borderId="4" xfId="1" applyFont="1" applyBorder="1" applyAlignment="1">
      <alignment horizontal="left" wrapText="1"/>
    </xf>
    <xf numFmtId="4" fontId="2" fillId="5" borderId="22" xfId="1" applyNumberFormat="1" applyFont="1" applyFill="1" applyBorder="1" applyAlignment="1">
      <alignment horizontal="right" vertical="center" wrapText="1"/>
    </xf>
    <xf numFmtId="4" fontId="2" fillId="5" borderId="2" xfId="1" applyNumberFormat="1" applyFont="1" applyFill="1" applyBorder="1" applyAlignment="1">
      <alignment horizontal="right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Font="1"/>
    <xf numFmtId="4" fontId="1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60% - Énfasis1" xfId="3" builtinId="32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142875</xdr:rowOff>
    </xdr:from>
    <xdr:to>
      <xdr:col>0</xdr:col>
      <xdr:colOff>1990725</xdr:colOff>
      <xdr:row>13</xdr:row>
      <xdr:rowOff>104775</xdr:rowOff>
    </xdr:to>
    <xdr:pic>
      <xdr:nvPicPr>
        <xdr:cNvPr id="3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76375"/>
          <a:ext cx="13430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952500</xdr:colOff>
      <xdr:row>8</xdr:row>
      <xdr:rowOff>0</xdr:rowOff>
    </xdr:from>
    <xdr:to>
      <xdr:col>5</xdr:col>
      <xdr:colOff>1171575</xdr:colOff>
      <xdr:row>13</xdr:row>
      <xdr:rowOff>57150</xdr:rowOff>
    </xdr:to>
    <xdr:pic>
      <xdr:nvPicPr>
        <xdr:cNvPr id="4" name="Imagen 3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524000"/>
          <a:ext cx="15621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8"/>
  <sheetViews>
    <sheetView showGridLines="0" tabSelected="1" zoomScaleNormal="100" workbookViewId="0">
      <selection activeCell="H13" sqref="H13"/>
    </sheetView>
  </sheetViews>
  <sheetFormatPr baseColWidth="10" defaultColWidth="9.140625" defaultRowHeight="15" x14ac:dyDescent="0.25"/>
  <cols>
    <col min="1" max="1" width="40" customWidth="1"/>
    <col min="2" max="2" width="10.28515625" customWidth="1"/>
    <col min="3" max="3" width="24.5703125" customWidth="1"/>
    <col min="4" max="4" width="15.5703125" customWidth="1"/>
    <col min="5" max="5" width="20.140625" customWidth="1"/>
    <col min="6" max="6" width="20.28515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123" t="s">
        <v>0</v>
      </c>
      <c r="B11" s="123"/>
      <c r="C11" s="123"/>
      <c r="D11" s="123"/>
      <c r="E11" s="123"/>
      <c r="F11" s="123"/>
      <c r="H11" s="1"/>
    </row>
    <row r="12" spans="1:8" ht="18.75" x14ac:dyDescent="0.25">
      <c r="A12" s="123" t="s">
        <v>106</v>
      </c>
      <c r="B12" s="123"/>
      <c r="C12" s="123"/>
      <c r="D12" s="123"/>
      <c r="E12" s="123"/>
      <c r="F12" s="123"/>
      <c r="H12" s="2"/>
    </row>
    <row r="13" spans="1:8" ht="18.75" x14ac:dyDescent="0.25">
      <c r="A13" s="123" t="s">
        <v>96</v>
      </c>
      <c r="B13" s="123"/>
      <c r="C13" s="123"/>
      <c r="D13" s="123"/>
      <c r="E13" s="123"/>
      <c r="F13" s="123"/>
      <c r="H13" s="2"/>
    </row>
    <row r="14" spans="1:8" ht="15.75" x14ac:dyDescent="0.25">
      <c r="A14" s="124" t="s">
        <v>80</v>
      </c>
      <c r="B14" s="124"/>
      <c r="C14" s="124"/>
      <c r="D14" s="124"/>
      <c r="E14" s="124"/>
      <c r="F14" s="124"/>
      <c r="H14" s="2"/>
    </row>
    <row r="15" spans="1:8" x14ac:dyDescent="0.25">
      <c r="A15" s="125" t="s">
        <v>1</v>
      </c>
      <c r="B15" s="125"/>
      <c r="C15" s="125"/>
      <c r="D15" s="125"/>
      <c r="E15" s="125"/>
      <c r="F15" s="125"/>
      <c r="H15" s="2"/>
    </row>
    <row r="16" spans="1:8" ht="15" customHeight="1" x14ac:dyDescent="0.25">
      <c r="A16" s="9"/>
      <c r="B16" s="9"/>
      <c r="C16" s="9"/>
      <c r="D16" s="9"/>
      <c r="E16" s="50" t="s">
        <v>94</v>
      </c>
      <c r="F16" s="9"/>
      <c r="H16" s="2"/>
    </row>
    <row r="17" spans="1:19" ht="32.25" thickBot="1" x14ac:dyDescent="0.3">
      <c r="A17" s="10" t="s">
        <v>2</v>
      </c>
      <c r="B17" s="11" t="s">
        <v>81</v>
      </c>
      <c r="C17" s="5" t="s">
        <v>91</v>
      </c>
      <c r="D17" s="5" t="s">
        <v>92</v>
      </c>
      <c r="E17" s="37" t="s">
        <v>82</v>
      </c>
      <c r="F17" s="5" t="s">
        <v>83</v>
      </c>
      <c r="R17" s="4"/>
      <c r="S17" s="4"/>
    </row>
    <row r="18" spans="1:19" ht="15.75" thickBot="1" x14ac:dyDescent="0.3">
      <c r="A18" s="12" t="s">
        <v>3</v>
      </c>
      <c r="B18" s="32"/>
      <c r="C18" s="103">
        <f>C83</f>
        <v>230938588</v>
      </c>
      <c r="D18" s="91"/>
      <c r="E18" s="64">
        <f>E19+E25+E35+E45</f>
        <v>13426977.469999999</v>
      </c>
      <c r="F18" s="107">
        <f>C18-E18</f>
        <v>217511610.53</v>
      </c>
      <c r="G18" s="4"/>
      <c r="J18" s="3"/>
    </row>
    <row r="19" spans="1:19" ht="15.75" thickBot="1" x14ac:dyDescent="0.3">
      <c r="A19" s="13" t="s">
        <v>90</v>
      </c>
      <c r="B19" s="25"/>
      <c r="C19" s="80">
        <f>C20+C21+C22+C23+C24</f>
        <v>128055172</v>
      </c>
      <c r="D19" s="92"/>
      <c r="E19" s="106">
        <v>8967048.0399999991</v>
      </c>
      <c r="F19" s="108">
        <f>C19-E19</f>
        <v>119088123.96000001</v>
      </c>
      <c r="H19" s="7"/>
      <c r="J19" s="3"/>
    </row>
    <row r="20" spans="1:19" x14ac:dyDescent="0.25">
      <c r="A20" s="14" t="s">
        <v>4</v>
      </c>
      <c r="B20" s="25"/>
      <c r="C20" s="36">
        <v>111822892</v>
      </c>
      <c r="D20" s="29"/>
      <c r="E20" s="59">
        <v>7708696.4299999997</v>
      </c>
      <c r="F20" s="108">
        <f t="shared" ref="F20:F46" si="0">C20-E20</f>
        <v>104114195.56999999</v>
      </c>
    </row>
    <row r="21" spans="1:19" x14ac:dyDescent="0.25">
      <c r="A21" s="14" t="s">
        <v>5</v>
      </c>
      <c r="C21" s="40">
        <v>2862300</v>
      </c>
      <c r="D21" s="93"/>
      <c r="E21" s="53">
        <v>85000</v>
      </c>
      <c r="F21" s="108">
        <f t="shared" si="0"/>
        <v>2777300</v>
      </c>
    </row>
    <row r="22" spans="1:19" ht="18.75" customHeight="1" x14ac:dyDescent="0.25">
      <c r="A22" s="16" t="s">
        <v>6</v>
      </c>
      <c r="C22" s="102">
        <v>0</v>
      </c>
      <c r="D22" s="93"/>
      <c r="E22" s="54">
        <v>0</v>
      </c>
      <c r="F22" s="108">
        <f t="shared" si="0"/>
        <v>0</v>
      </c>
    </row>
    <row r="23" spans="1:19" s="8" customFormat="1" ht="18" customHeight="1" x14ac:dyDescent="0.25">
      <c r="A23" s="17" t="s">
        <v>7</v>
      </c>
      <c r="C23" s="102">
        <v>0</v>
      </c>
      <c r="D23" s="94"/>
      <c r="E23" s="54">
        <v>0</v>
      </c>
      <c r="F23" s="108">
        <f t="shared" si="0"/>
        <v>0</v>
      </c>
    </row>
    <row r="24" spans="1:19" ht="15.75" thickBot="1" x14ac:dyDescent="0.3">
      <c r="A24" s="18" t="s">
        <v>8</v>
      </c>
      <c r="B24" s="86"/>
      <c r="C24" s="83">
        <v>13369980</v>
      </c>
      <c r="D24" s="95"/>
      <c r="E24" s="61">
        <v>1173351.6100000001</v>
      </c>
      <c r="F24" s="108">
        <f t="shared" si="0"/>
        <v>12196628.390000001</v>
      </c>
    </row>
    <row r="25" spans="1:19" ht="15.75" thickBot="1" x14ac:dyDescent="0.3">
      <c r="A25" s="13" t="s">
        <v>9</v>
      </c>
      <c r="B25" s="86"/>
      <c r="C25" s="103">
        <f>C26+C27+C28+C29+C30+C31+C32+C33+C34</f>
        <v>28145662</v>
      </c>
      <c r="D25" s="96"/>
      <c r="E25" s="62">
        <v>1378417.43</v>
      </c>
      <c r="F25" s="108">
        <f t="shared" si="0"/>
        <v>26767244.57</v>
      </c>
      <c r="H25" s="7"/>
    </row>
    <row r="26" spans="1:19" x14ac:dyDescent="0.25">
      <c r="A26" s="14" t="s">
        <v>10</v>
      </c>
      <c r="B26" s="86"/>
      <c r="C26" s="36">
        <v>7200000</v>
      </c>
      <c r="D26" s="29"/>
      <c r="E26" s="59">
        <v>603097.71</v>
      </c>
      <c r="F26" s="108">
        <f t="shared" si="0"/>
        <v>6596902.29</v>
      </c>
    </row>
    <row r="27" spans="1:19" x14ac:dyDescent="0.25">
      <c r="A27" s="16" t="s">
        <v>11</v>
      </c>
      <c r="B27" s="86"/>
      <c r="C27" s="40">
        <v>1100000</v>
      </c>
      <c r="D27" s="93"/>
      <c r="E27" s="54">
        <v>0</v>
      </c>
      <c r="F27" s="108">
        <f t="shared" si="0"/>
        <v>1100000</v>
      </c>
    </row>
    <row r="28" spans="1:19" x14ac:dyDescent="0.25">
      <c r="A28" s="14" t="s">
        <v>12</v>
      </c>
      <c r="B28" s="86"/>
      <c r="C28" s="40">
        <v>3000000</v>
      </c>
      <c r="D28" s="93"/>
      <c r="E28" s="53">
        <v>249035</v>
      </c>
      <c r="F28" s="108">
        <f t="shared" si="0"/>
        <v>2750965</v>
      </c>
    </row>
    <row r="29" spans="1:19" ht="18" customHeight="1" x14ac:dyDescent="0.25">
      <c r="A29" s="14" t="s">
        <v>13</v>
      </c>
      <c r="B29" s="86"/>
      <c r="C29" s="40">
        <v>95000</v>
      </c>
      <c r="D29" s="93"/>
      <c r="E29" s="54">
        <v>0</v>
      </c>
      <c r="F29" s="108">
        <f t="shared" si="0"/>
        <v>95000</v>
      </c>
    </row>
    <row r="30" spans="1:19" x14ac:dyDescent="0.25">
      <c r="A30" s="14" t="s">
        <v>14</v>
      </c>
      <c r="B30" s="86"/>
      <c r="C30" s="40">
        <v>6570000</v>
      </c>
      <c r="D30" s="93"/>
      <c r="E30" s="53">
        <v>417376.35</v>
      </c>
      <c r="F30" s="108">
        <f t="shared" si="0"/>
        <v>6152623.6500000004</v>
      </c>
    </row>
    <row r="31" spans="1:19" x14ac:dyDescent="0.25">
      <c r="A31" s="14" t="s">
        <v>15</v>
      </c>
      <c r="B31" s="86"/>
      <c r="C31" s="40">
        <v>2004000</v>
      </c>
      <c r="D31" s="93"/>
      <c r="E31" s="53">
        <v>63908.37</v>
      </c>
      <c r="F31" s="108">
        <f t="shared" si="0"/>
        <v>1940091.63</v>
      </c>
    </row>
    <row r="32" spans="1:19" ht="45" x14ac:dyDescent="0.25">
      <c r="A32" s="14" t="s">
        <v>16</v>
      </c>
      <c r="B32" s="86"/>
      <c r="C32" s="40">
        <v>4140000</v>
      </c>
      <c r="D32" s="93"/>
      <c r="E32" s="54">
        <v>0</v>
      </c>
      <c r="F32" s="108">
        <f t="shared" si="0"/>
        <v>4140000</v>
      </c>
    </row>
    <row r="33" spans="1:8" ht="30" x14ac:dyDescent="0.25">
      <c r="A33" s="14" t="s">
        <v>17</v>
      </c>
      <c r="B33" s="86"/>
      <c r="C33" s="40">
        <v>2436662</v>
      </c>
      <c r="D33" s="93"/>
      <c r="E33" s="53">
        <v>45000</v>
      </c>
      <c r="F33" s="108">
        <f t="shared" si="0"/>
        <v>2391662</v>
      </c>
    </row>
    <row r="34" spans="1:8" ht="15.75" thickBot="1" x14ac:dyDescent="0.3">
      <c r="A34" s="16" t="s">
        <v>18</v>
      </c>
      <c r="B34" s="86"/>
      <c r="C34" s="83">
        <v>1600000</v>
      </c>
      <c r="D34" s="32"/>
      <c r="E34" s="56">
        <v>0</v>
      </c>
      <c r="F34" s="108">
        <f t="shared" si="0"/>
        <v>1600000</v>
      </c>
    </row>
    <row r="35" spans="1:8" ht="15.75" thickBot="1" x14ac:dyDescent="0.3">
      <c r="A35" s="13" t="s">
        <v>19</v>
      </c>
      <c r="B35" s="86"/>
      <c r="C35" s="103">
        <f>C36+C37+C38+C39+C40+C41+C42+C43+C44</f>
        <v>29626784</v>
      </c>
      <c r="D35" s="96"/>
      <c r="E35" s="60">
        <v>1318712</v>
      </c>
      <c r="F35" s="108">
        <f t="shared" si="0"/>
        <v>28308072</v>
      </c>
    </row>
    <row r="36" spans="1:8" x14ac:dyDescent="0.25">
      <c r="A36" s="16" t="s">
        <v>20</v>
      </c>
      <c r="B36" s="86"/>
      <c r="C36" s="36">
        <v>2400000</v>
      </c>
      <c r="D36" s="29"/>
      <c r="E36" s="59">
        <v>369190</v>
      </c>
      <c r="F36" s="108">
        <f t="shared" si="0"/>
        <v>2030810</v>
      </c>
    </row>
    <row r="37" spans="1:8" x14ac:dyDescent="0.25">
      <c r="A37" s="14" t="s">
        <v>21</v>
      </c>
      <c r="B37" s="86"/>
      <c r="C37" s="40">
        <v>1205000</v>
      </c>
      <c r="D37" s="93"/>
      <c r="E37" s="55">
        <v>0</v>
      </c>
      <c r="F37" s="108">
        <f t="shared" si="0"/>
        <v>1205000</v>
      </c>
    </row>
    <row r="38" spans="1:8" x14ac:dyDescent="0.25">
      <c r="A38" s="16" t="s">
        <v>22</v>
      </c>
      <c r="B38" s="86"/>
      <c r="C38" s="40">
        <v>880000</v>
      </c>
      <c r="D38" s="93"/>
      <c r="E38" s="55">
        <v>0</v>
      </c>
      <c r="F38" s="108">
        <f t="shared" si="0"/>
        <v>880000</v>
      </c>
    </row>
    <row r="39" spans="1:8" x14ac:dyDescent="0.25">
      <c r="A39" s="14" t="s">
        <v>23</v>
      </c>
      <c r="B39" s="86"/>
      <c r="C39" s="40">
        <v>2150000</v>
      </c>
      <c r="D39" s="93"/>
      <c r="E39" s="53">
        <v>21040</v>
      </c>
      <c r="F39" s="108">
        <f t="shared" si="0"/>
        <v>2128960</v>
      </c>
    </row>
    <row r="40" spans="1:8" x14ac:dyDescent="0.25">
      <c r="A40" s="16" t="s">
        <v>24</v>
      </c>
      <c r="B40" s="86"/>
      <c r="C40" s="40">
        <v>850000</v>
      </c>
      <c r="D40" s="93"/>
      <c r="E40" s="55">
        <v>0</v>
      </c>
      <c r="F40" s="108">
        <f t="shared" si="0"/>
        <v>850000</v>
      </c>
    </row>
    <row r="41" spans="1:8" ht="30" x14ac:dyDescent="0.25">
      <c r="A41" s="26" t="s">
        <v>25</v>
      </c>
      <c r="B41" s="87"/>
      <c r="C41" s="40">
        <v>2375000</v>
      </c>
      <c r="D41" s="93"/>
      <c r="E41" s="55">
        <v>0</v>
      </c>
      <c r="F41" s="108">
        <f t="shared" si="0"/>
        <v>2375000</v>
      </c>
      <c r="H41" s="7"/>
    </row>
    <row r="42" spans="1:8" ht="30" x14ac:dyDescent="0.25">
      <c r="A42" s="31" t="s">
        <v>26</v>
      </c>
      <c r="B42" s="88"/>
      <c r="C42" s="40">
        <v>15006784</v>
      </c>
      <c r="D42" s="93"/>
      <c r="E42" s="53">
        <v>928482</v>
      </c>
      <c r="F42" s="108">
        <f t="shared" si="0"/>
        <v>14078302</v>
      </c>
      <c r="G42" s="7"/>
    </row>
    <row r="43" spans="1:8" ht="45" x14ac:dyDescent="0.25">
      <c r="A43" s="14" t="s">
        <v>27</v>
      </c>
      <c r="B43" s="86"/>
      <c r="C43" s="102">
        <v>0</v>
      </c>
      <c r="D43" s="93"/>
      <c r="E43" s="54">
        <v>0</v>
      </c>
      <c r="F43" s="108">
        <f t="shared" si="0"/>
        <v>0</v>
      </c>
    </row>
    <row r="44" spans="1:8" ht="15.75" thickBot="1" x14ac:dyDescent="0.3">
      <c r="A44" s="14" t="s">
        <v>28</v>
      </c>
      <c r="B44" s="86"/>
      <c r="C44" s="83">
        <v>4760000</v>
      </c>
      <c r="D44" s="25"/>
      <c r="E44" s="56">
        <v>0</v>
      </c>
      <c r="F44" s="108">
        <f t="shared" si="0"/>
        <v>4760000</v>
      </c>
    </row>
    <row r="45" spans="1:8" s="6" customFormat="1" ht="15.75" thickBot="1" x14ac:dyDescent="0.3">
      <c r="A45" s="13" t="s">
        <v>29</v>
      </c>
      <c r="B45" s="89"/>
      <c r="C45" s="103">
        <f>C46+C47+C48+C49+C50+C51+C52</f>
        <v>21168000</v>
      </c>
      <c r="D45" s="96"/>
      <c r="E45" s="58">
        <v>1762800</v>
      </c>
      <c r="F45" s="108">
        <f t="shared" si="0"/>
        <v>19405200</v>
      </c>
    </row>
    <row r="46" spans="1:8" ht="30" x14ac:dyDescent="0.25">
      <c r="A46" s="14" t="s">
        <v>30</v>
      </c>
      <c r="B46" s="86"/>
      <c r="C46" s="109">
        <v>21168000</v>
      </c>
      <c r="D46" s="29"/>
      <c r="E46" s="57">
        <v>1762800</v>
      </c>
      <c r="F46" s="110">
        <f t="shared" si="0"/>
        <v>19405200</v>
      </c>
    </row>
    <row r="47" spans="1:8" ht="30" x14ac:dyDescent="0.25">
      <c r="A47" s="14" t="s">
        <v>31</v>
      </c>
      <c r="B47" s="86"/>
      <c r="C47" s="40">
        <v>0</v>
      </c>
      <c r="D47" s="97"/>
      <c r="E47" s="52">
        <f t="shared" ref="E47:E60" si="1">F47+G47+H47+I47+J47+K47+L47+M47+N47+O47+P47+Q47</f>
        <v>0</v>
      </c>
      <c r="F47" s="51">
        <v>0</v>
      </c>
    </row>
    <row r="48" spans="1:8" ht="30" x14ac:dyDescent="0.25">
      <c r="A48" s="14" t="s">
        <v>32</v>
      </c>
      <c r="B48" s="86"/>
      <c r="C48" s="102">
        <v>0</v>
      </c>
      <c r="D48" s="97"/>
      <c r="E48" s="52">
        <f t="shared" si="1"/>
        <v>0</v>
      </c>
      <c r="F48" s="51">
        <v>0</v>
      </c>
    </row>
    <row r="49" spans="1:9" ht="30" x14ac:dyDescent="0.25">
      <c r="A49" s="14" t="s">
        <v>33</v>
      </c>
      <c r="B49" s="86"/>
      <c r="C49" s="102">
        <v>0</v>
      </c>
      <c r="D49" s="97"/>
      <c r="E49" s="52">
        <f t="shared" si="1"/>
        <v>0</v>
      </c>
      <c r="F49" s="51">
        <v>0</v>
      </c>
    </row>
    <row r="50" spans="1:9" ht="30" x14ac:dyDescent="0.25">
      <c r="A50" s="14" t="s">
        <v>34</v>
      </c>
      <c r="B50" s="86"/>
      <c r="C50" s="102">
        <v>0</v>
      </c>
      <c r="D50" s="97"/>
      <c r="E50" s="52">
        <f t="shared" si="1"/>
        <v>0</v>
      </c>
      <c r="F50" s="51">
        <v>0</v>
      </c>
    </row>
    <row r="51" spans="1:9" ht="30" x14ac:dyDescent="0.25">
      <c r="A51" s="14" t="s">
        <v>35</v>
      </c>
      <c r="B51" s="86"/>
      <c r="C51" s="102">
        <v>0</v>
      </c>
      <c r="D51" s="97"/>
      <c r="E51" s="52">
        <f t="shared" si="1"/>
        <v>0</v>
      </c>
      <c r="F51" s="51">
        <v>0</v>
      </c>
    </row>
    <row r="52" spans="1:9" ht="30.75" thickBot="1" x14ac:dyDescent="0.3">
      <c r="A52" s="14" t="s">
        <v>36</v>
      </c>
      <c r="B52" s="86"/>
      <c r="C52" s="105">
        <v>0</v>
      </c>
      <c r="D52" s="98"/>
      <c r="E52" s="63">
        <f t="shared" si="1"/>
        <v>0</v>
      </c>
      <c r="F52" s="51">
        <v>0</v>
      </c>
    </row>
    <row r="53" spans="1:9" ht="15.75" thickBot="1" x14ac:dyDescent="0.3">
      <c r="A53" s="13" t="s">
        <v>37</v>
      </c>
      <c r="B53" s="86"/>
      <c r="C53" s="103">
        <v>0</v>
      </c>
      <c r="D53" s="96"/>
      <c r="E53" s="75">
        <f t="shared" si="1"/>
        <v>0</v>
      </c>
      <c r="F53" s="51">
        <v>0</v>
      </c>
    </row>
    <row r="54" spans="1:9" ht="30" x14ac:dyDescent="0.25">
      <c r="A54" s="14" t="s">
        <v>38</v>
      </c>
      <c r="B54" s="86"/>
      <c r="C54" s="104">
        <v>0</v>
      </c>
      <c r="D54" s="99"/>
      <c r="E54" s="74">
        <f t="shared" si="1"/>
        <v>0</v>
      </c>
      <c r="F54" s="51">
        <v>0</v>
      </c>
    </row>
    <row r="55" spans="1:9" ht="30" x14ac:dyDescent="0.25">
      <c r="A55" s="14" t="s">
        <v>39</v>
      </c>
      <c r="B55" s="86"/>
      <c r="C55" s="102">
        <v>0</v>
      </c>
      <c r="D55" s="97"/>
      <c r="E55" s="52">
        <f t="shared" si="1"/>
        <v>0</v>
      </c>
      <c r="F55" s="51">
        <v>0</v>
      </c>
    </row>
    <row r="56" spans="1:9" ht="30" x14ac:dyDescent="0.25">
      <c r="A56" s="14" t="s">
        <v>40</v>
      </c>
      <c r="B56" s="86"/>
      <c r="C56" s="102">
        <v>0</v>
      </c>
      <c r="D56" s="97"/>
      <c r="E56" s="52">
        <f t="shared" si="1"/>
        <v>0</v>
      </c>
      <c r="F56" s="51">
        <v>0</v>
      </c>
    </row>
    <row r="57" spans="1:9" ht="30" x14ac:dyDescent="0.25">
      <c r="A57" s="26" t="s">
        <v>41</v>
      </c>
      <c r="B57" s="87"/>
      <c r="C57" s="102">
        <v>0</v>
      </c>
      <c r="D57" s="97"/>
      <c r="E57" s="52">
        <f t="shared" si="1"/>
        <v>0</v>
      </c>
      <c r="F57" s="51">
        <v>0</v>
      </c>
    </row>
    <row r="58" spans="1:9" ht="30" x14ac:dyDescent="0.25">
      <c r="A58" s="31" t="s">
        <v>42</v>
      </c>
      <c r="B58" s="88"/>
      <c r="C58" s="102">
        <v>0</v>
      </c>
      <c r="D58" s="97"/>
      <c r="E58" s="52">
        <f t="shared" si="1"/>
        <v>0</v>
      </c>
      <c r="F58" s="51">
        <v>0</v>
      </c>
    </row>
    <row r="59" spans="1:9" ht="30" x14ac:dyDescent="0.25">
      <c r="A59" s="14" t="s">
        <v>43</v>
      </c>
      <c r="B59" s="86"/>
      <c r="C59" s="102">
        <v>0</v>
      </c>
      <c r="D59" s="97"/>
      <c r="E59" s="52">
        <f t="shared" si="1"/>
        <v>0</v>
      </c>
      <c r="F59" s="51">
        <v>0</v>
      </c>
    </row>
    <row r="60" spans="1:9" ht="30.75" thickBot="1" x14ac:dyDescent="0.3">
      <c r="A60" s="14" t="s">
        <v>44</v>
      </c>
      <c r="B60" s="86"/>
      <c r="C60" s="105">
        <v>0</v>
      </c>
      <c r="D60" s="98"/>
      <c r="E60" s="63">
        <f t="shared" si="1"/>
        <v>0</v>
      </c>
      <c r="F60" s="51">
        <v>0</v>
      </c>
    </row>
    <row r="61" spans="1:9" ht="30.75" thickBot="1" x14ac:dyDescent="0.3">
      <c r="A61" s="13" t="s">
        <v>45</v>
      </c>
      <c r="B61" s="86"/>
      <c r="C61" s="103">
        <f>C62+C63+C64+C65+C66+C67+C68+C69+C70</f>
        <v>10942970</v>
      </c>
      <c r="D61" s="96"/>
      <c r="E61" s="75">
        <f>F61+G61+H61+I61+J61+K61+L61+M61+N61+O61+P61+Q61</f>
        <v>0</v>
      </c>
      <c r="F61" s="51">
        <v>0</v>
      </c>
      <c r="I61" s="7"/>
    </row>
    <row r="62" spans="1:9" x14ac:dyDescent="0.25">
      <c r="A62" s="14" t="s">
        <v>46</v>
      </c>
      <c r="B62" s="86"/>
      <c r="C62" s="36">
        <v>3609898</v>
      </c>
      <c r="D62" s="25"/>
      <c r="E62" s="74">
        <f>F62+G62+H62+I62+J62+K62+L62+M62+N62+O62+P62+Q62</f>
        <v>0</v>
      </c>
      <c r="F62" s="51">
        <v>0</v>
      </c>
    </row>
    <row r="63" spans="1:9" ht="30" x14ac:dyDescent="0.25">
      <c r="A63" s="14" t="s">
        <v>47</v>
      </c>
      <c r="B63" s="86"/>
      <c r="C63" s="40">
        <v>210000</v>
      </c>
      <c r="D63" s="93"/>
      <c r="E63" s="52">
        <v>0</v>
      </c>
      <c r="F63" s="51">
        <v>0</v>
      </c>
    </row>
    <row r="64" spans="1:9" ht="30" x14ac:dyDescent="0.25">
      <c r="A64" s="14" t="s">
        <v>48</v>
      </c>
      <c r="B64" s="86"/>
      <c r="C64" s="40">
        <v>50000</v>
      </c>
      <c r="D64" s="97"/>
      <c r="E64" s="52">
        <f t="shared" ref="E64:E82" si="2">F64+G64+H64+I64+J64+K64+L64+M64+N64+O64+P64+Q64</f>
        <v>0</v>
      </c>
      <c r="F64" s="51">
        <v>0</v>
      </c>
    </row>
    <row r="65" spans="1:9" ht="30" x14ac:dyDescent="0.25">
      <c r="A65" s="14" t="s">
        <v>49</v>
      </c>
      <c r="B65" s="86"/>
      <c r="C65" s="40">
        <v>5873072</v>
      </c>
      <c r="D65" s="97"/>
      <c r="E65" s="52">
        <f>F65+G65+H65+I65+J65+K65+L65+M65+N65+O65+P65+Q65</f>
        <v>0</v>
      </c>
      <c r="F65" s="51">
        <v>0</v>
      </c>
    </row>
    <row r="66" spans="1:9" ht="30" x14ac:dyDescent="0.25">
      <c r="A66" s="14" t="s">
        <v>50</v>
      </c>
      <c r="B66" s="86"/>
      <c r="C66" s="40">
        <v>1200000</v>
      </c>
      <c r="D66" s="97"/>
      <c r="E66" s="52">
        <f>F66+G66+H66+I66+J66+K66+L66+M66+N66+O66+P66+Q66</f>
        <v>0</v>
      </c>
      <c r="F66" s="51">
        <v>0</v>
      </c>
    </row>
    <row r="67" spans="1:9" ht="22.5" customHeight="1" x14ac:dyDescent="0.25">
      <c r="A67" s="14" t="s">
        <v>51</v>
      </c>
      <c r="B67" s="86"/>
      <c r="C67" s="102">
        <v>0</v>
      </c>
      <c r="D67" s="97"/>
      <c r="E67" s="52">
        <f t="shared" si="2"/>
        <v>0</v>
      </c>
      <c r="F67" s="51">
        <v>0</v>
      </c>
    </row>
    <row r="68" spans="1:9" ht="19.5" customHeight="1" x14ac:dyDescent="0.25">
      <c r="A68" s="14" t="s">
        <v>52</v>
      </c>
      <c r="B68" s="86"/>
      <c r="C68" s="40">
        <v>0</v>
      </c>
      <c r="D68" s="97"/>
      <c r="E68" s="52">
        <f t="shared" si="2"/>
        <v>0</v>
      </c>
      <c r="F68" s="51">
        <v>0</v>
      </c>
    </row>
    <row r="69" spans="1:9" x14ac:dyDescent="0.25">
      <c r="A69" s="14" t="s">
        <v>53</v>
      </c>
      <c r="B69" s="86"/>
      <c r="C69" s="102">
        <v>0</v>
      </c>
      <c r="D69" s="97"/>
      <c r="E69" s="52">
        <f t="shared" si="2"/>
        <v>0</v>
      </c>
      <c r="F69" s="51">
        <v>0</v>
      </c>
    </row>
    <row r="70" spans="1:9" ht="35.25" customHeight="1" thickBot="1" x14ac:dyDescent="0.3">
      <c r="A70" s="14" t="s">
        <v>54</v>
      </c>
      <c r="B70" s="86"/>
      <c r="C70" s="105">
        <v>0</v>
      </c>
      <c r="D70" s="98"/>
      <c r="E70" s="63">
        <f>F70+G70+H70+I70+J70+K70+L70+M70+N70+O70+P70+Q70</f>
        <v>0</v>
      </c>
      <c r="F70" s="51">
        <v>0</v>
      </c>
    </row>
    <row r="71" spans="1:9" ht="15.75" thickBot="1" x14ac:dyDescent="0.3">
      <c r="A71" s="13" t="s">
        <v>55</v>
      </c>
      <c r="B71" s="86"/>
      <c r="C71" s="103">
        <f>C72+C73+C74+C75</f>
        <v>13000000</v>
      </c>
      <c r="D71" s="96"/>
      <c r="E71" s="64">
        <f t="shared" si="2"/>
        <v>0</v>
      </c>
      <c r="F71" s="51">
        <v>0</v>
      </c>
    </row>
    <row r="72" spans="1:9" x14ac:dyDescent="0.25">
      <c r="A72" s="14" t="s">
        <v>56</v>
      </c>
      <c r="B72" s="86"/>
      <c r="C72" s="104">
        <v>10000000</v>
      </c>
      <c r="D72" s="99"/>
      <c r="E72" s="74">
        <f>F72+G72+H72+I72+J72+K72+L72+M72+N72+O72+P72+Q72</f>
        <v>0</v>
      </c>
      <c r="F72" s="51">
        <v>0</v>
      </c>
    </row>
    <row r="73" spans="1:9" x14ac:dyDescent="0.25">
      <c r="A73" s="14" t="s">
        <v>57</v>
      </c>
      <c r="B73" s="86"/>
      <c r="C73" s="102">
        <v>3000000</v>
      </c>
      <c r="D73" s="97"/>
      <c r="E73" s="52">
        <f>F73+G73+H73+I73+J73+K73+L73+M73+N73+O73+P73+Q73</f>
        <v>0</v>
      </c>
      <c r="F73" s="51">
        <v>0</v>
      </c>
    </row>
    <row r="74" spans="1:9" x14ac:dyDescent="0.25">
      <c r="A74" s="33" t="s">
        <v>58</v>
      </c>
      <c r="B74" s="87"/>
      <c r="C74" s="102">
        <v>0</v>
      </c>
      <c r="D74" s="99"/>
      <c r="E74" s="52">
        <f t="shared" si="2"/>
        <v>0</v>
      </c>
      <c r="F74" s="51">
        <v>0</v>
      </c>
      <c r="H74" s="7"/>
    </row>
    <row r="75" spans="1:9" ht="45.75" thickBot="1" x14ac:dyDescent="0.3">
      <c r="A75" s="31" t="s">
        <v>59</v>
      </c>
      <c r="B75" s="88"/>
      <c r="C75" s="105">
        <v>0</v>
      </c>
      <c r="D75" s="100"/>
      <c r="E75" s="63">
        <v>0</v>
      </c>
      <c r="F75" s="51">
        <v>0</v>
      </c>
      <c r="I75" t="s">
        <v>95</v>
      </c>
    </row>
    <row r="76" spans="1:9" ht="30.75" thickBot="1" x14ac:dyDescent="0.3">
      <c r="A76" s="13" t="s">
        <v>60</v>
      </c>
      <c r="B76" s="86"/>
      <c r="C76" s="103">
        <v>0</v>
      </c>
      <c r="D76" s="96"/>
      <c r="E76" s="64">
        <f t="shared" si="2"/>
        <v>0</v>
      </c>
      <c r="F76" s="51">
        <v>0</v>
      </c>
    </row>
    <row r="77" spans="1:9" x14ac:dyDescent="0.25">
      <c r="A77" s="14" t="s">
        <v>61</v>
      </c>
      <c r="B77" s="86"/>
      <c r="C77" s="104">
        <v>0</v>
      </c>
      <c r="D77" s="99"/>
      <c r="E77" s="74">
        <f t="shared" si="2"/>
        <v>0</v>
      </c>
      <c r="F77" s="51">
        <v>0</v>
      </c>
    </row>
    <row r="78" spans="1:9" ht="30.75" thickBot="1" x14ac:dyDescent="0.3">
      <c r="A78" s="14" t="s">
        <v>62</v>
      </c>
      <c r="B78" s="86"/>
      <c r="C78" s="105">
        <v>0</v>
      </c>
      <c r="D78" s="98"/>
      <c r="E78" s="63">
        <f t="shared" si="2"/>
        <v>0</v>
      </c>
      <c r="F78" s="51">
        <v>0</v>
      </c>
    </row>
    <row r="79" spans="1:9" ht="15.75" thickBot="1" x14ac:dyDescent="0.3">
      <c r="A79" s="13" t="s">
        <v>63</v>
      </c>
      <c r="B79" s="86"/>
      <c r="C79" s="103">
        <v>0</v>
      </c>
      <c r="D79" s="96"/>
      <c r="E79" s="64">
        <f t="shared" si="2"/>
        <v>0</v>
      </c>
      <c r="F79" s="51">
        <v>0</v>
      </c>
    </row>
    <row r="80" spans="1:9" x14ac:dyDescent="0.25">
      <c r="A80" s="16" t="s">
        <v>64</v>
      </c>
      <c r="B80" s="86"/>
      <c r="C80" s="104">
        <v>0</v>
      </c>
      <c r="D80" s="99"/>
      <c r="E80" s="74">
        <f t="shared" si="2"/>
        <v>0</v>
      </c>
      <c r="F80" s="51">
        <v>0</v>
      </c>
    </row>
    <row r="81" spans="1:8" x14ac:dyDescent="0.25">
      <c r="A81" s="16" t="s">
        <v>65</v>
      </c>
      <c r="B81" s="86"/>
      <c r="C81" s="102">
        <v>0</v>
      </c>
      <c r="D81" s="97"/>
      <c r="E81" s="52">
        <f t="shared" si="2"/>
        <v>0</v>
      </c>
      <c r="F81" s="51">
        <v>0</v>
      </c>
      <c r="H81" s="7"/>
    </row>
    <row r="82" spans="1:8" ht="30.75" thickBot="1" x14ac:dyDescent="0.3">
      <c r="A82" s="14" t="s">
        <v>66</v>
      </c>
      <c r="B82" s="86"/>
      <c r="C82" s="105">
        <v>0</v>
      </c>
      <c r="D82" s="100"/>
      <c r="E82" s="52">
        <f t="shared" si="2"/>
        <v>0</v>
      </c>
      <c r="F82" s="51">
        <v>0</v>
      </c>
    </row>
    <row r="83" spans="1:8" ht="16.5" thickBot="1" x14ac:dyDescent="0.3">
      <c r="A83" s="19" t="s">
        <v>67</v>
      </c>
      <c r="B83" s="90"/>
      <c r="C83" s="111">
        <f>C19+C25+C35+C45+C61+C71</f>
        <v>230938588</v>
      </c>
      <c r="D83" s="101"/>
      <c r="E83" s="112">
        <v>13426977.470000001</v>
      </c>
      <c r="F83" s="113">
        <f>F18</f>
        <v>217511610.53</v>
      </c>
    </row>
    <row r="84" spans="1:8" ht="15.75" thickBot="1" x14ac:dyDescent="0.3">
      <c r="A84" s="17"/>
      <c r="B84" s="15"/>
      <c r="C84" s="42"/>
      <c r="D84" s="25"/>
      <c r="E84" s="77"/>
      <c r="F84" s="46"/>
    </row>
    <row r="85" spans="1:8" ht="15.75" thickBot="1" x14ac:dyDescent="0.3">
      <c r="A85" s="21" t="s">
        <v>68</v>
      </c>
      <c r="B85" s="22"/>
      <c r="C85" s="84"/>
      <c r="D85" s="65"/>
      <c r="E85" s="77"/>
      <c r="F85" s="69"/>
    </row>
    <row r="86" spans="1:8" ht="30" x14ac:dyDescent="0.25">
      <c r="A86" s="13" t="s">
        <v>69</v>
      </c>
      <c r="B86" s="15"/>
      <c r="C86" s="39"/>
      <c r="D86" s="66"/>
      <c r="E86" s="76"/>
      <c r="F86" s="70"/>
    </row>
    <row r="87" spans="1:8" ht="30" x14ac:dyDescent="0.25">
      <c r="A87" s="14" t="s">
        <v>70</v>
      </c>
      <c r="B87" s="15"/>
      <c r="C87" s="38"/>
      <c r="D87" s="67"/>
      <c r="E87" s="73"/>
      <c r="F87" s="71"/>
    </row>
    <row r="88" spans="1:8" ht="30.75" thickBot="1" x14ac:dyDescent="0.3">
      <c r="A88" s="14" t="s">
        <v>71</v>
      </c>
      <c r="B88" s="15"/>
      <c r="C88" s="43"/>
      <c r="D88" s="68"/>
      <c r="E88" s="78"/>
      <c r="F88" s="46"/>
    </row>
    <row r="89" spans="1:8" ht="15.75" thickBot="1" x14ac:dyDescent="0.3">
      <c r="A89" s="13" t="s">
        <v>72</v>
      </c>
      <c r="C89" s="44"/>
      <c r="D89" s="65"/>
      <c r="E89" s="77"/>
      <c r="F89" s="72"/>
    </row>
    <row r="90" spans="1:8" x14ac:dyDescent="0.25">
      <c r="A90" s="16" t="s">
        <v>73</v>
      </c>
      <c r="B90" s="15"/>
      <c r="C90" s="41"/>
      <c r="D90" s="68"/>
      <c r="E90" s="76"/>
      <c r="F90" s="46"/>
    </row>
    <row r="91" spans="1:8" x14ac:dyDescent="0.25">
      <c r="A91" s="16" t="s">
        <v>74</v>
      </c>
      <c r="C91" s="45"/>
      <c r="D91" s="67"/>
      <c r="E91" s="73"/>
      <c r="F91" s="71"/>
    </row>
    <row r="92" spans="1:8" x14ac:dyDescent="0.25">
      <c r="A92" s="16"/>
      <c r="C92" s="38"/>
      <c r="D92" s="40"/>
      <c r="E92" s="73"/>
      <c r="F92" s="46"/>
    </row>
    <row r="93" spans="1:8" ht="15.75" thickBot="1" x14ac:dyDescent="0.3">
      <c r="A93" s="16"/>
      <c r="C93" s="81"/>
      <c r="D93" s="83"/>
      <c r="E93" s="78"/>
      <c r="F93" s="46"/>
    </row>
    <row r="94" spans="1:8" ht="15.75" thickBot="1" x14ac:dyDescent="0.3">
      <c r="A94" s="23" t="s">
        <v>75</v>
      </c>
      <c r="C94" s="82"/>
      <c r="D94" s="80"/>
      <c r="E94" s="80"/>
      <c r="F94" s="79"/>
    </row>
    <row r="95" spans="1:8" ht="30.75" thickBot="1" x14ac:dyDescent="0.3">
      <c r="A95" s="14" t="s">
        <v>76</v>
      </c>
      <c r="B95" s="15"/>
      <c r="C95" s="48"/>
      <c r="D95" s="48"/>
      <c r="E95" s="48"/>
      <c r="F95" s="48"/>
    </row>
    <row r="96" spans="1:8" ht="15.75" thickTop="1" x14ac:dyDescent="0.25">
      <c r="A96" s="19" t="s">
        <v>77</v>
      </c>
      <c r="B96" s="20"/>
      <c r="C96" s="47"/>
      <c r="D96" s="47"/>
      <c r="E96" s="47"/>
      <c r="F96" s="47"/>
    </row>
    <row r="97" spans="1:10" x14ac:dyDescent="0.25">
      <c r="A97" s="35"/>
      <c r="B97" s="27"/>
      <c r="C97" s="28"/>
      <c r="D97" s="29"/>
      <c r="E97" s="30"/>
      <c r="F97" s="36"/>
    </row>
    <row r="98" spans="1:10" ht="21" customHeight="1" thickBot="1" x14ac:dyDescent="0.3">
      <c r="A98" s="34" t="s">
        <v>78</v>
      </c>
      <c r="B98" s="24"/>
      <c r="C98" s="85">
        <f>C18</f>
        <v>230938588</v>
      </c>
      <c r="D98" s="49"/>
      <c r="E98" s="85">
        <f>E18</f>
        <v>13426977.469999999</v>
      </c>
      <c r="F98" s="49">
        <f>F83</f>
        <v>217511610.53</v>
      </c>
      <c r="H98" s="7"/>
    </row>
    <row r="99" spans="1:10" ht="15.75" thickTop="1" x14ac:dyDescent="0.25">
      <c r="A99" s="6" t="s">
        <v>84</v>
      </c>
      <c r="F99" s="7"/>
    </row>
    <row r="100" spans="1:10" x14ac:dyDescent="0.25">
      <c r="A100" s="2" t="s">
        <v>85</v>
      </c>
    </row>
    <row r="101" spans="1:10" x14ac:dyDescent="0.25">
      <c r="A101" s="2" t="s">
        <v>86</v>
      </c>
    </row>
    <row r="102" spans="1:10" x14ac:dyDescent="0.25">
      <c r="A102" s="2" t="s">
        <v>87</v>
      </c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93</v>
      </c>
    </row>
    <row r="106" spans="1:10" x14ac:dyDescent="0.25">
      <c r="A106" s="2"/>
    </row>
    <row r="107" spans="1:10" x14ac:dyDescent="0.25">
      <c r="A107" s="2"/>
    </row>
    <row r="108" spans="1:10" x14ac:dyDescent="0.25">
      <c r="A108" s="2"/>
    </row>
    <row r="109" spans="1:10" x14ac:dyDescent="0.25">
      <c r="G109" s="116"/>
      <c r="H109" s="116"/>
      <c r="J109" s="116"/>
    </row>
    <row r="110" spans="1:10" x14ac:dyDescent="0.25">
      <c r="G110" s="116"/>
      <c r="H110" s="116"/>
      <c r="J110" s="119"/>
    </row>
    <row r="111" spans="1:10" x14ac:dyDescent="0.25">
      <c r="G111" s="116"/>
      <c r="H111" s="116"/>
      <c r="J111" s="116"/>
    </row>
    <row r="112" spans="1:10" x14ac:dyDescent="0.25">
      <c r="G112" s="121"/>
      <c r="H112" s="122"/>
      <c r="I112" s="121"/>
      <c r="J112" s="121"/>
    </row>
    <row r="113" spans="1:5" x14ac:dyDescent="0.25">
      <c r="A113" s="114"/>
      <c r="B113" s="114"/>
    </row>
    <row r="114" spans="1:5" ht="15.75" x14ac:dyDescent="0.3">
      <c r="A114" s="115" t="s">
        <v>99</v>
      </c>
      <c r="B114" s="116"/>
      <c r="C114" s="115" t="s">
        <v>101</v>
      </c>
      <c r="D114" s="116"/>
      <c r="E114" s="115" t="s">
        <v>97</v>
      </c>
    </row>
    <row r="115" spans="1:5" ht="17.25" x14ac:dyDescent="0.35">
      <c r="A115" s="117" t="s">
        <v>100</v>
      </c>
      <c r="B115" s="118"/>
      <c r="C115" s="117" t="s">
        <v>102</v>
      </c>
      <c r="D115" s="116"/>
      <c r="E115" s="117" t="s">
        <v>103</v>
      </c>
    </row>
    <row r="116" spans="1:5" ht="16.5" x14ac:dyDescent="0.3">
      <c r="A116" s="120" t="s">
        <v>104</v>
      </c>
      <c r="B116" s="116"/>
      <c r="C116" s="120" t="s">
        <v>105</v>
      </c>
      <c r="D116" s="116"/>
      <c r="E116" s="120" t="s">
        <v>98</v>
      </c>
    </row>
    <row r="117" spans="1:5" x14ac:dyDescent="0.25">
      <c r="A117" s="121"/>
      <c r="B117" s="121"/>
      <c r="C117" s="121"/>
      <c r="D117" s="121"/>
      <c r="E117" s="121"/>
    </row>
    <row r="118" spans="1:5" x14ac:dyDescent="0.25">
      <c r="A118" s="114"/>
      <c r="B118" s="114"/>
    </row>
  </sheetData>
  <mergeCells count="5">
    <mergeCell ref="A11:F11"/>
    <mergeCell ref="A12:F12"/>
    <mergeCell ref="A13:F13"/>
    <mergeCell ref="A14:F14"/>
    <mergeCell ref="A15:F15"/>
  </mergeCells>
  <printOptions horizontalCentered="1"/>
  <pageMargins left="0.7" right="0.7" top="0.75" bottom="0.75" header="0.3" footer="0.3"/>
  <pageSetup scale="69" fitToHeight="0" orientation="portrait" r:id="rId1"/>
  <headerFooter>
    <oddFooter>Página &amp;P</oddFooter>
  </headerFooter>
  <rowBreaks count="2" manualBreakCount="2">
    <brk id="58" max="5" man="1"/>
    <brk id="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A2" sqref="A2:F122"/>
    </sheetView>
  </sheetViews>
  <sheetFormatPr baseColWidth="10" defaultRowHeight="15" x14ac:dyDescent="0.25"/>
  <cols>
    <col min="1" max="1" width="11.42578125" customWidth="1"/>
    <col min="3" max="3" width="11.42578125" customWidth="1"/>
    <col min="5" max="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</vt:lpstr>
      <vt:lpstr>Hoja1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Temistocle Napoleon Santana</cp:lastModifiedBy>
  <cp:revision/>
  <cp:lastPrinted>2023-02-14T16:40:51Z</cp:lastPrinted>
  <dcterms:created xsi:type="dcterms:W3CDTF">2018-04-17T18:57:16Z</dcterms:created>
  <dcterms:modified xsi:type="dcterms:W3CDTF">2023-02-15T18:36:46Z</dcterms:modified>
  <cp:category/>
  <cp:contentStatus/>
</cp:coreProperties>
</file>