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 NOVIEMBRE 2025\"/>
    </mc:Choice>
  </mc:AlternateContent>
  <xr:revisionPtr revIDLastSave="0" documentId="13_ncr:1_{C1482E4B-DD0F-4E34-87A2-D5182A4B3842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3" l="1"/>
  <c r="M77" i="3"/>
  <c r="M74" i="3"/>
  <c r="M69" i="3"/>
  <c r="M59" i="3"/>
  <c r="M51" i="3"/>
  <c r="M43" i="3"/>
  <c r="M33" i="3"/>
  <c r="M23" i="3"/>
  <c r="M17" i="3"/>
  <c r="L16" i="3"/>
  <c r="L77" i="3"/>
  <c r="L74" i="3"/>
  <c r="L69" i="3"/>
  <c r="L59" i="3"/>
  <c r="L51" i="3"/>
  <c r="L43" i="3"/>
  <c r="L33" i="3"/>
  <c r="L23" i="3"/>
  <c r="L17" i="3"/>
  <c r="K16" i="3"/>
  <c r="K77" i="3"/>
  <c r="K74" i="3"/>
  <c r="J69" i="3"/>
  <c r="K69" i="3"/>
  <c r="K59" i="3"/>
  <c r="K51" i="3"/>
  <c r="K43" i="3"/>
  <c r="K33" i="3"/>
  <c r="K23" i="3"/>
  <c r="K17" i="3"/>
  <c r="C17" i="3"/>
  <c r="D51" i="3"/>
  <c r="G69" i="3"/>
  <c r="E77" i="3"/>
  <c r="J16" i="3"/>
  <c r="J83" i="3"/>
  <c r="J90" i="3"/>
  <c r="J87" i="3"/>
  <c r="J84" i="3"/>
  <c r="J77" i="3"/>
  <c r="J74" i="3"/>
  <c r="J59" i="3"/>
  <c r="J51" i="3"/>
  <c r="J43" i="3"/>
  <c r="J33" i="3"/>
  <c r="J23" i="3"/>
  <c r="J17" i="3"/>
  <c r="I90" i="3"/>
  <c r="I87" i="3"/>
  <c r="I84" i="3"/>
  <c r="I83" i="3"/>
  <c r="I77" i="3"/>
  <c r="I74" i="3"/>
  <c r="I69" i="3"/>
  <c r="I59" i="3"/>
  <c r="I51" i="3"/>
  <c r="I43" i="3"/>
  <c r="I33" i="3"/>
  <c r="I23" i="3"/>
  <c r="I17" i="3"/>
  <c r="H83" i="3"/>
  <c r="H90" i="3"/>
  <c r="H87" i="3"/>
  <c r="H84" i="3"/>
  <c r="H16" i="3"/>
  <c r="H77" i="3"/>
  <c r="G74" i="3"/>
  <c r="H74" i="3"/>
  <c r="H69" i="3"/>
  <c r="H59" i="3"/>
  <c r="H51" i="3"/>
  <c r="H43" i="3"/>
  <c r="H33" i="3"/>
  <c r="H23" i="3"/>
  <c r="H17" i="3"/>
  <c r="G77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4" i="3"/>
  <c r="E69" i="3"/>
  <c r="E59" i="3"/>
  <c r="E51" i="3"/>
  <c r="E43" i="3"/>
  <c r="E33" i="3"/>
  <c r="E23" i="3"/>
  <c r="E17" i="3"/>
  <c r="D77" i="3"/>
  <c r="D74" i="3"/>
  <c r="D69" i="3"/>
  <c r="D59" i="3"/>
  <c r="D43" i="3"/>
  <c r="D33" i="3"/>
  <c r="D23" i="3"/>
  <c r="D17" i="3"/>
  <c r="G16" i="3" l="1"/>
  <c r="I16" i="3"/>
  <c r="E16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62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<sst xmlns="http://schemas.openxmlformats.org/spreadsheetml/2006/main" count="203" uniqueCount="121">
  <si>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</si>
  <si>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</si>
  <si>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</si>
  <si>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</si>
  <si>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</si>
  <si>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</si>
  <si>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</si>
  <si>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</si>
  <si>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</si>
  <si>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</si>
  <si>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</si>
  <si>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</si>
  <si>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</si>
  <si>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</si>
  <si>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</si>
  <si>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</si>
  <si>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</si>
  <si>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</si>
  <si>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</si>
  <si>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</si>
  <si>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</si>
  <si>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</si>
  <si>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</si>
  <si>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</si>
  <si>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</si>
  <si>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</si>
  <si>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</si>
  <si>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</si>
  <si>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</si>
  <si>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</si>
  <si>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</si>
  <si>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</si>
  <si>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</si>
  <si>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</si>
  <si>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</si>
  <si>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</si>
  <si>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</si>
  <si>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</si>
  <si>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</si>
  <si>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</si>
  <si>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</si>
  <si>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</si>
  <si>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</si>
  <si>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</si>
  <si>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</si>
  <si>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</si>
  <si>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</si>
  <si>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</si>
  <si>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</si>
  <si>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</si>
  <si>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</si>
  <si>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</si>
  <si>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</si>
  <si>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</si>
  <si>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</si>
  <si>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</si>
  <si>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</si>
  <si>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</si>
  <si>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</si>
  <si>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</si>
  <si>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</si>
  <si>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</si>
  <si>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</si>
  <si>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</si>
  <si>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</si>
  <si>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</si>
  <si>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</si>
  <si>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</si>
  <si>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</si>
  <si>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</si>
  <si>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</si>
  <si>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</si>
  <si>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</si>
  <si>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</si>
  <si>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</si>
  <si>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</si>
  <si>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</si>
  <si>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</si>
  <si>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</si>
  <si>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</si>
  <si>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</si>
  <si>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</si>
  <si>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</si>
  <si>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</si>
  <si>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</si>
  <si>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</si>
  <si>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</si>
  <si>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</si>
  <si>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</si>
  <si>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</si>
  <si>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</si>
  <si>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</si>
  <si>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</si>
  <si>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</si>
  <si>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</si>
  <si>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</si>
  <si>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</si>
  <si>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</si>
  <si>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</si>
  <si>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</si>
  <si>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</si>
  <si>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</si>
  <si>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</si>
  <si>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</si>
  <si>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</si>
  <si>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</si>
  <si>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</si>
  <si>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</si>
  <si>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</si>
  <si>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</si>
  <si>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</si>
  <si>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</si>
  <si>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</si>
  <si>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</si>
  <si>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</si>
  <si>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</si>
  <si>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</si>
  <si>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</si>
  <si>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</si>
  <si>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AL 28 NOVIEMBRE 2025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</si>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</sst>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251316972.87</c:v>
                </c:pt>
                <c:pt idx="1">
                  <c:v>152744633.46000001</c:v>
                </c:pt>
                <c:pt idx="2">
                  <c:v>114439434.93000001</c:v>
                </c:pt>
                <c:pt idx="3">
                  <c:v>23450821.279999997</c:v>
                </c:pt>
                <c:pt idx="4">
                  <c:v>0</c:v>
                </c:pt>
                <c:pt idx="5">
                  <c:v>0</c:v>
                </c:pt>
                <c:pt idx="6">
                  <c:v>14854377.25</c:v>
                </c:pt>
                <c:pt idx="7">
                  <c:v>27625533.030000001</c:v>
                </c:pt>
                <c:pt idx="8">
                  <c:v>8161313.9699999997</c:v>
                </c:pt>
                <c:pt idx="9">
                  <c:v>2105654.04</c:v>
                </c:pt>
                <c:pt idx="10">
                  <c:v>3656425.36</c:v>
                </c:pt>
                <c:pt idx="11">
                  <c:v>8537.9599999999991</c:v>
                </c:pt>
                <c:pt idx="12">
                  <c:v>4724551.75</c:v>
                </c:pt>
                <c:pt idx="13">
                  <c:v>2637883.85</c:v>
                </c:pt>
                <c:pt idx="14">
                  <c:v>416053.76000000001</c:v>
                </c:pt>
                <c:pt idx="15">
                  <c:v>4098423.4</c:v>
                </c:pt>
                <c:pt idx="16">
                  <c:v>1816688.94</c:v>
                </c:pt>
                <c:pt idx="17">
                  <c:v>29420285.350000001</c:v>
                </c:pt>
                <c:pt idx="18">
                  <c:v>2599292.88</c:v>
                </c:pt>
                <c:pt idx="19">
                  <c:v>2922095.48</c:v>
                </c:pt>
                <c:pt idx="20">
                  <c:v>526096.36</c:v>
                </c:pt>
                <c:pt idx="21">
                  <c:v>2908346</c:v>
                </c:pt>
                <c:pt idx="22">
                  <c:v>122495.67000000001</c:v>
                </c:pt>
                <c:pt idx="23">
                  <c:v>363632.83</c:v>
                </c:pt>
                <c:pt idx="24">
                  <c:v>13141005.6</c:v>
                </c:pt>
                <c:pt idx="25">
                  <c:v>0</c:v>
                </c:pt>
                <c:pt idx="26">
                  <c:v>6837320.5300000003</c:v>
                </c:pt>
                <c:pt idx="27">
                  <c:v>39194452.180000007</c:v>
                </c:pt>
                <c:pt idx="28">
                  <c:v>39194452.180000007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2332068.8499999996</c:v>
                </c:pt>
                <c:pt idx="44">
                  <c:v>1297077.4800000002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807659.59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251316972.87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20974684.210000001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2290880.13</c:v>
                </c:pt>
                <c:pt idx="8">
                  <c:v>831691.57</c:v>
                </c:pt>
                <c:pt idx="9">
                  <c:v>501500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20974684.210000001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30641025.039999999</c:v>
                </c:pt>
                <c:pt idx="1">
                  <c:v>18288160.759999998</c:v>
                </c:pt>
                <c:pt idx="2">
                  <c:v>9515595.2200000007</c:v>
                </c:pt>
                <c:pt idx="3">
                  <c:v>7411882.6399999997</c:v>
                </c:pt>
                <c:pt idx="4">
                  <c:v>0</c:v>
                </c:pt>
                <c:pt idx="5">
                  <c:v>0</c:v>
                </c:pt>
                <c:pt idx="6">
                  <c:v>1360682.9</c:v>
                </c:pt>
                <c:pt idx="7">
                  <c:v>3775282.54</c:v>
                </c:pt>
                <c:pt idx="8">
                  <c:v>759173.03</c:v>
                </c:pt>
                <c:pt idx="9">
                  <c:v>177000</c:v>
                </c:pt>
                <c:pt idx="10">
                  <c:v>704256.5</c:v>
                </c:pt>
                <c:pt idx="11">
                  <c:v>0</c:v>
                </c:pt>
                <c:pt idx="12">
                  <c:v>428678.66</c:v>
                </c:pt>
                <c:pt idx="13">
                  <c:v>161222.54999999999</c:v>
                </c:pt>
                <c:pt idx="14">
                  <c:v>284837.39</c:v>
                </c:pt>
                <c:pt idx="15">
                  <c:v>0</c:v>
                </c:pt>
                <c:pt idx="16">
                  <c:v>1260114.4099999999</c:v>
                </c:pt>
                <c:pt idx="17">
                  <c:v>3965883.5300000003</c:v>
                </c:pt>
                <c:pt idx="18">
                  <c:v>314039</c:v>
                </c:pt>
                <c:pt idx="19">
                  <c:v>0</c:v>
                </c:pt>
                <c:pt idx="20">
                  <c:v>0</c:v>
                </c:pt>
                <c:pt idx="21">
                  <c:v>247419.23</c:v>
                </c:pt>
                <c:pt idx="22">
                  <c:v>0</c:v>
                </c:pt>
                <c:pt idx="23">
                  <c:v>92491.94</c:v>
                </c:pt>
                <c:pt idx="24">
                  <c:v>1282569.3600000001</c:v>
                </c:pt>
                <c:pt idx="25">
                  <c:v>0</c:v>
                </c:pt>
                <c:pt idx="26">
                  <c:v>2029364</c:v>
                </c:pt>
                <c:pt idx="27">
                  <c:v>4611698.21</c:v>
                </c:pt>
                <c:pt idx="28">
                  <c:v>4611698.21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30641025.039999999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23819555.309999999</c:v>
                </c:pt>
                <c:pt idx="1">
                  <c:v>11625242.780000001</c:v>
                </c:pt>
                <c:pt idx="2">
                  <c:v>9500258.5500000007</c:v>
                </c:pt>
                <c:pt idx="3">
                  <c:v>766500</c:v>
                </c:pt>
                <c:pt idx="4">
                  <c:v>0</c:v>
                </c:pt>
                <c:pt idx="5">
                  <c:v>0</c:v>
                </c:pt>
                <c:pt idx="6">
                  <c:v>1358484.23</c:v>
                </c:pt>
                <c:pt idx="7">
                  <c:v>4442710.55</c:v>
                </c:pt>
                <c:pt idx="8">
                  <c:v>742231.02</c:v>
                </c:pt>
                <c:pt idx="9">
                  <c:v>682466.05</c:v>
                </c:pt>
                <c:pt idx="10">
                  <c:v>322740</c:v>
                </c:pt>
                <c:pt idx="11">
                  <c:v>1000</c:v>
                </c:pt>
                <c:pt idx="12">
                  <c:v>1606973.78</c:v>
                </c:pt>
                <c:pt idx="13">
                  <c:v>1065930.3799999999</c:v>
                </c:pt>
                <c:pt idx="14">
                  <c:v>0</c:v>
                </c:pt>
                <c:pt idx="15">
                  <c:v>5421.64</c:v>
                </c:pt>
                <c:pt idx="16">
                  <c:v>15947.68</c:v>
                </c:pt>
                <c:pt idx="17">
                  <c:v>4009583.5999999996</c:v>
                </c:pt>
                <c:pt idx="18">
                  <c:v>18790.11</c:v>
                </c:pt>
                <c:pt idx="19">
                  <c:v>807742.73</c:v>
                </c:pt>
                <c:pt idx="20">
                  <c:v>99592</c:v>
                </c:pt>
                <c:pt idx="21">
                  <c:v>1357476.48</c:v>
                </c:pt>
                <c:pt idx="22">
                  <c:v>4658</c:v>
                </c:pt>
                <c:pt idx="23">
                  <c:v>11198.3</c:v>
                </c:pt>
                <c:pt idx="24">
                  <c:v>1306611.24</c:v>
                </c:pt>
                <c:pt idx="25">
                  <c:v>0</c:v>
                </c:pt>
                <c:pt idx="26">
                  <c:v>403514.74</c:v>
                </c:pt>
                <c:pt idx="27">
                  <c:v>3496378.9</c:v>
                </c:pt>
                <c:pt idx="28">
                  <c:v>3496378.9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245639.48</c:v>
                </c:pt>
                <c:pt idx="44">
                  <c:v>0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18307.7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23819555.309999999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22971516.909999996</c:v>
                </c:pt>
                <c:pt idx="1">
                  <c:v>11626596.039999999</c:v>
                </c:pt>
                <c:pt idx="2">
                  <c:v>9528754.75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1362841.29</c:v>
                </c:pt>
                <c:pt idx="7">
                  <c:v>2982717.15</c:v>
                </c:pt>
                <c:pt idx="8">
                  <c:v>721805.5</c:v>
                </c:pt>
                <c:pt idx="9">
                  <c:v>295000.01</c:v>
                </c:pt>
                <c:pt idx="10">
                  <c:v>443556.36</c:v>
                </c:pt>
                <c:pt idx="11">
                  <c:v>2869.96</c:v>
                </c:pt>
                <c:pt idx="12">
                  <c:v>1148716</c:v>
                </c:pt>
                <c:pt idx="13">
                  <c:v>157880.56</c:v>
                </c:pt>
                <c:pt idx="14">
                  <c:v>129517.37</c:v>
                </c:pt>
                <c:pt idx="15">
                  <c:v>66813.59</c:v>
                </c:pt>
                <c:pt idx="16">
                  <c:v>16557.8</c:v>
                </c:pt>
                <c:pt idx="17">
                  <c:v>3187912.3</c:v>
                </c:pt>
                <c:pt idx="18">
                  <c:v>456119.25</c:v>
                </c:pt>
                <c:pt idx="19">
                  <c:v>739874.17</c:v>
                </c:pt>
                <c:pt idx="20">
                  <c:v>17750</c:v>
                </c:pt>
                <c:pt idx="21">
                  <c:v>0</c:v>
                </c:pt>
                <c:pt idx="22">
                  <c:v>3515.07</c:v>
                </c:pt>
                <c:pt idx="23">
                  <c:v>1625.02</c:v>
                </c:pt>
                <c:pt idx="24">
                  <c:v>929576.64</c:v>
                </c:pt>
                <c:pt idx="25">
                  <c:v>0</c:v>
                </c:pt>
                <c:pt idx="26">
                  <c:v>1039452.15</c:v>
                </c:pt>
                <c:pt idx="27">
                  <c:v>4583164.5199999996</c:v>
                </c:pt>
                <c:pt idx="28">
                  <c:v>4583164.5199999996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591126.9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591126.9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22971516.909999996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29638693.219999995</c:v>
                </c:pt>
                <c:pt idx="1">
                  <c:v>22579181.549999997</c:v>
                </c:pt>
                <c:pt idx="2">
                  <c:v>12574913.289999999</c:v>
                </c:pt>
                <c:pt idx="3">
                  <c:v>8628628.6500000004</c:v>
                </c:pt>
                <c:pt idx="4">
                  <c:v>0</c:v>
                </c:pt>
                <c:pt idx="5">
                  <c:v>0</c:v>
                </c:pt>
                <c:pt idx="6">
                  <c:v>1375639.61</c:v>
                </c:pt>
                <c:pt idx="7">
                  <c:v>1771738.55</c:v>
                </c:pt>
                <c:pt idx="8">
                  <c:v>723064.25</c:v>
                </c:pt>
                <c:pt idx="9">
                  <c:v>0</c:v>
                </c:pt>
                <c:pt idx="10">
                  <c:v>594520</c:v>
                </c:pt>
                <c:pt idx="11">
                  <c:v>0</c:v>
                </c:pt>
                <c:pt idx="12">
                  <c:v>293101.74</c:v>
                </c:pt>
                <c:pt idx="13">
                  <c:v>161052.56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1614930.32</c:v>
                </c:pt>
                <c:pt idx="18">
                  <c:v>0</c:v>
                </c:pt>
                <c:pt idx="19">
                  <c:v>0</c:v>
                </c:pt>
                <c:pt idx="20">
                  <c:v>241665.18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1008256.92</c:v>
                </c:pt>
                <c:pt idx="25">
                  <c:v>0</c:v>
                </c:pt>
                <c:pt idx="26">
                  <c:v>365008.22</c:v>
                </c:pt>
                <c:pt idx="27">
                  <c:v>3226817.81</c:v>
                </c:pt>
                <c:pt idx="28">
                  <c:v>3226817.81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446024.99</c:v>
                </c:pt>
                <c:pt idx="44">
                  <c:v>247800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198224.99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29638693.219999995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27200423.98</c:v>
                </c:pt>
                <c:pt idx="1">
                  <c:v>17277185.66</c:v>
                </c:pt>
                <c:pt idx="2">
                  <c:v>14949810.779999999</c:v>
                </c:pt>
                <c:pt idx="3">
                  <c:v>972809.99</c:v>
                </c:pt>
                <c:pt idx="4">
                  <c:v>0</c:v>
                </c:pt>
                <c:pt idx="5">
                  <c:v>0</c:v>
                </c:pt>
                <c:pt idx="6">
                  <c:v>1354564.89</c:v>
                </c:pt>
                <c:pt idx="7">
                  <c:v>3689467.8499999996</c:v>
                </c:pt>
                <c:pt idx="8">
                  <c:v>768269.63</c:v>
                </c:pt>
                <c:pt idx="9">
                  <c:v>2360</c:v>
                </c:pt>
                <c:pt idx="10">
                  <c:v>290230</c:v>
                </c:pt>
                <c:pt idx="11">
                  <c:v>0</c:v>
                </c:pt>
                <c:pt idx="12">
                  <c:v>425868.66</c:v>
                </c:pt>
                <c:pt idx="13">
                  <c:v>157580.56</c:v>
                </c:pt>
                <c:pt idx="14">
                  <c:v>0</c:v>
                </c:pt>
                <c:pt idx="15">
                  <c:v>2045159</c:v>
                </c:pt>
                <c:pt idx="16">
                  <c:v>0</c:v>
                </c:pt>
                <c:pt idx="17">
                  <c:v>4374494.67</c:v>
                </c:pt>
                <c:pt idx="18">
                  <c:v>903880.03</c:v>
                </c:pt>
                <c:pt idx="19">
                  <c:v>496272.55</c:v>
                </c:pt>
                <c:pt idx="20">
                  <c:v>136762</c:v>
                </c:pt>
                <c:pt idx="21">
                  <c:v>1198450</c:v>
                </c:pt>
                <c:pt idx="22">
                  <c:v>0</c:v>
                </c:pt>
                <c:pt idx="23">
                  <c:v>0</c:v>
                </c:pt>
                <c:pt idx="24">
                  <c:v>1053722</c:v>
                </c:pt>
                <c:pt idx="25">
                  <c:v>0</c:v>
                </c:pt>
                <c:pt idx="26">
                  <c:v>585408.09</c:v>
                </c:pt>
                <c:pt idx="27">
                  <c:v>1830000</c:v>
                </c:pt>
                <c:pt idx="28">
                  <c:v>1830000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29275.8</c:v>
                </c:pt>
                <c:pt idx="44">
                  <c:v>29275.8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27200423.98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758" cy="6087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3"/>
      <c r="B7" s="93"/>
      <c r="D7" s="1"/>
    </row>
    <row r="8" spans="1:4" x14ac:dyDescent="0.25">
      <c r="A8" s="93"/>
      <c r="B8" s="93"/>
      <c r="D8" s="3"/>
    </row>
    <row r="9" spans="1:4" x14ac:dyDescent="0.25">
      <c r="A9" s="93" t="s">
        <v>116</v>
      </c>
      <c r="B9" s="93"/>
      <c r="D9" s="3"/>
    </row>
    <row r="10" spans="1:4" ht="18.75" x14ac:dyDescent="0.3">
      <c r="A10" s="93" t="s">
        <v>96</v>
      </c>
      <c r="B10" s="93"/>
      <c r="C10" s="93"/>
      <c r="D10" s="1"/>
    </row>
    <row r="11" spans="1:4" x14ac:dyDescent="0.25">
      <c r="A11" s="94" t="s">
        <v>36</v>
      </c>
      <c r="B11" s="94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0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1" t="s">
        <v>98</v>
      </c>
      <c r="B102" s="82" t="s">
        <v>112</v>
      </c>
      <c r="C102" s="35"/>
    </row>
    <row r="103" spans="1:3" x14ac:dyDescent="0.25">
      <c r="A103" s="83"/>
      <c r="B103" s="84" t="s">
        <v>115</v>
      </c>
      <c r="C103" s="35"/>
    </row>
    <row r="104" spans="1:3" x14ac:dyDescent="0.25">
      <c r="A104" s="85" t="s">
        <v>103</v>
      </c>
      <c r="B104" s="82" t="s">
        <v>114</v>
      </c>
      <c r="C104" s="35"/>
    </row>
    <row r="105" spans="1:3" x14ac:dyDescent="0.25">
      <c r="A105" s="85"/>
      <c r="B105" s="82"/>
      <c r="C105" s="35"/>
    </row>
    <row r="106" spans="1:3" x14ac:dyDescent="0.25">
      <c r="A106" s="86" t="s">
        <v>113</v>
      </c>
      <c r="B106" s="86"/>
      <c r="C106" s="35"/>
    </row>
    <row r="107" spans="1:3" x14ac:dyDescent="0.25">
      <c r="A107" s="91" t="s">
        <v>104</v>
      </c>
      <c r="B107" s="91"/>
      <c r="C107" s="35"/>
    </row>
    <row r="108" spans="1:3" x14ac:dyDescent="0.25">
      <c r="A108" s="92" t="s">
        <v>102</v>
      </c>
      <c r="B108" s="92"/>
      <c r="C108" s="35"/>
    </row>
    <row r="109" spans="1:3" ht="15.75" x14ac:dyDescent="0.25">
      <c r="A109" s="87"/>
      <c r="B109" s="88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43" workbookViewId="0">
      <selection activeCell="C5" sqref="C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8" x14ac:dyDescent="0.2">
      <c r="A11" s="95" t="s">
        <v>119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8" x14ac:dyDescent="0.2">
      <c r="A12" s="95" t="s">
        <v>120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x14ac:dyDescent="0.2">
      <c r="A13" s="96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251316972.87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20974684.210000001</v>
      </c>
      <c r="H16" s="55">
        <f>H17+H23+H33+H43+H51+H59+H69+H73+H77</f>
        <v>20806355.740000002</v>
      </c>
      <c r="I16" s="55">
        <f>I17+I23+I33+I43+I51+I59+I69+I73+I77</f>
        <v>30641025.039999999</v>
      </c>
      <c r="J16" s="55">
        <f>J17+J23+J33+J43+J51+J59+J74+J77</f>
        <v>23819555.309999999</v>
      </c>
      <c r="K16" s="55">
        <f>K17+K23+K33+K43+K51+K59+K69+K74+K77</f>
        <v>22971516.909999996</v>
      </c>
      <c r="L16" s="55">
        <f>L17+L23+L33+L43+L51+L59+L69+L74+L77</f>
        <v>29638693.219999995</v>
      </c>
      <c r="M16" s="55">
        <f>M17+M23+M33+M43+M51+M59+M69+M74+M77</f>
        <v>27200423.98</v>
      </c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152744633.46000001</v>
      </c>
      <c r="C17" s="64">
        <f>C18+C19+C20+C21+C22</f>
        <v>11294839.1</v>
      </c>
      <c r="D17" s="45">
        <f t="shared" ref="D17:I17" si="1">D18+D19+D20+D21+D22</f>
        <v>12115855.290000001</v>
      </c>
      <c r="E17" s="46">
        <f t="shared" si="1"/>
        <v>11615861.07</v>
      </c>
      <c r="F17" s="46">
        <f t="shared" si="1"/>
        <v>13191415.99</v>
      </c>
      <c r="G17" s="16">
        <f t="shared" si="1"/>
        <v>11515927.33</v>
      </c>
      <c r="H17" s="15">
        <f t="shared" si="1"/>
        <v>11614367.890000001</v>
      </c>
      <c r="I17" s="15">
        <f t="shared" si="1"/>
        <v>18288160.759999998</v>
      </c>
      <c r="J17" s="15">
        <f>J18+J19+J20+J21+J22</f>
        <v>11625242.780000001</v>
      </c>
      <c r="K17" s="50">
        <f>K18+K19+K20+K21+K22</f>
        <v>11626596.039999999</v>
      </c>
      <c r="L17" s="50">
        <f>L18+L19+L20+L21+L22</f>
        <v>22579181.549999997</v>
      </c>
      <c r="M17" s="50">
        <f>M18+M19+M20+M21+M22</f>
        <v>17277185.66</v>
      </c>
      <c r="N17" s="63"/>
    </row>
    <row r="18" spans="1:17" ht="15" x14ac:dyDescent="0.25">
      <c r="A18" s="17" t="s">
        <v>3</v>
      </c>
      <c r="B18" s="55">
        <f>C18+D18+E18+F18+G18+H18+I18+J18+K18+L18+M18+N18</f>
        <v>114439434.93000001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>
        <v>9515595.2200000007</v>
      </c>
      <c r="J18" s="28">
        <v>9500258.5500000007</v>
      </c>
      <c r="K18" s="28">
        <v>9528754.75</v>
      </c>
      <c r="L18" s="28">
        <v>12574913.289999999</v>
      </c>
      <c r="M18" s="28">
        <v>14949810.779999999</v>
      </c>
      <c r="N18" s="28"/>
    </row>
    <row r="19" spans="1:17" ht="15" x14ac:dyDescent="0.25">
      <c r="A19" s="17" t="s">
        <v>4</v>
      </c>
      <c r="B19" s="55">
        <f>C19+D19+E19+F19+G19+H19+I19+J19+K19+L19+M19+N19</f>
        <v>23450821.279999997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>
        <v>7411882.6399999997</v>
      </c>
      <c r="J19" s="28">
        <v>766500</v>
      </c>
      <c r="K19" s="28">
        <v>735000</v>
      </c>
      <c r="L19" s="28">
        <v>8628628.6500000004</v>
      </c>
      <c r="M19" s="28">
        <v>972809.99</v>
      </c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8"/>
    </row>
    <row r="21" spans="1:17" ht="25.5" x14ac:dyDescent="0.25">
      <c r="A21" s="17" t="s">
        <v>5</v>
      </c>
      <c r="B21" s="55">
        <f t="shared" ref="B21" si="2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/>
    </row>
    <row r="22" spans="1:17" ht="25.5" x14ac:dyDescent="0.25">
      <c r="A22" s="17" t="s">
        <v>6</v>
      </c>
      <c r="B22" s="55">
        <f>C22+D22+E22+F22+G22+H22+I22+J22+K22+L22+M22+N22</f>
        <v>14854377.25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>
        <v>1360682.9</v>
      </c>
      <c r="J22" s="28">
        <v>1358484.23</v>
      </c>
      <c r="K22" s="28">
        <v>1362841.29</v>
      </c>
      <c r="L22" s="28">
        <v>1375639.61</v>
      </c>
      <c r="M22" s="28">
        <v>1354564.89</v>
      </c>
      <c r="N22" s="28"/>
    </row>
    <row r="23" spans="1:17" ht="15" x14ac:dyDescent="0.25">
      <c r="A23" s="14" t="s">
        <v>7</v>
      </c>
      <c r="B23" s="55">
        <f>C23+D23+E23+F23+G23+H23+I23+J23+K23+L23+M23+N23</f>
        <v>27625533.030000001</v>
      </c>
      <c r="C23" s="59">
        <f t="shared" ref="C23:I23" si="3">C24+C25+C26+C27+C28+C29+C30+C31+C32</f>
        <v>1305510.6499999999</v>
      </c>
      <c r="D23" s="49">
        <f t="shared" si="3"/>
        <v>1506719.36</v>
      </c>
      <c r="E23" s="50">
        <f t="shared" si="3"/>
        <v>1769421.2400000002</v>
      </c>
      <c r="F23" s="16">
        <f t="shared" si="3"/>
        <v>2849866.0700000003</v>
      </c>
      <c r="G23" s="12">
        <f t="shared" si="3"/>
        <v>2290880.13</v>
      </c>
      <c r="H23" s="16">
        <f t="shared" si="3"/>
        <v>1241218.94</v>
      </c>
      <c r="I23" s="16">
        <f t="shared" si="3"/>
        <v>3775282.54</v>
      </c>
      <c r="J23" s="16">
        <f>J24+J25+J26+J27+J28+J29+J30+J31+J32</f>
        <v>4442710.55</v>
      </c>
      <c r="K23" s="16">
        <f>K24+K25+K26+K27+K28+K29+K30+K31+K32</f>
        <v>2982717.15</v>
      </c>
      <c r="L23" s="16">
        <f>L24+L25+L26+L27+L28+L29+L30+L31+L32</f>
        <v>1771738.55</v>
      </c>
      <c r="M23" s="50">
        <f>M24+M25+M26+M27+M28+M29+M30+M31+M32</f>
        <v>3689467.8499999996</v>
      </c>
      <c r="N23" s="16"/>
      <c r="Q23" s="6"/>
    </row>
    <row r="24" spans="1:17" ht="15" x14ac:dyDescent="0.25">
      <c r="A24" s="17" t="s">
        <v>8</v>
      </c>
      <c r="B24" s="55">
        <f t="shared" ref="B24:B32" si="4">C24+D24+E24+F24+G24+H24+I24+J24+K24+L24+M24+N24</f>
        <v>8161313.9699999997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>
        <v>759173.03</v>
      </c>
      <c r="J24" s="28">
        <v>742231.02</v>
      </c>
      <c r="K24" s="28">
        <v>721805.5</v>
      </c>
      <c r="L24" s="28">
        <v>723064.25</v>
      </c>
      <c r="M24" s="28">
        <v>768269.63</v>
      </c>
      <c r="N24" s="28"/>
    </row>
    <row r="25" spans="1:17" ht="25.5" x14ac:dyDescent="0.25">
      <c r="A25" s="17" t="s">
        <v>9</v>
      </c>
      <c r="B25" s="55">
        <f t="shared" si="4"/>
        <v>2105654.04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501500</v>
      </c>
      <c r="H25" s="28">
        <v>83127</v>
      </c>
      <c r="I25" s="28">
        <v>177000</v>
      </c>
      <c r="J25" s="28">
        <v>682466.05</v>
      </c>
      <c r="K25" s="6">
        <v>295000.01</v>
      </c>
      <c r="L25" s="28">
        <v>0</v>
      </c>
      <c r="M25" s="28">
        <v>2360</v>
      </c>
      <c r="N25" s="28"/>
    </row>
    <row r="26" spans="1:17" ht="15" x14ac:dyDescent="0.25">
      <c r="A26" s="17" t="s">
        <v>10</v>
      </c>
      <c r="B26" s="55">
        <f t="shared" si="4"/>
        <v>3656425.36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>
        <v>704256.5</v>
      </c>
      <c r="J26" s="28">
        <v>322740</v>
      </c>
      <c r="K26" s="28">
        <v>443556.36</v>
      </c>
      <c r="L26" s="28">
        <v>594520</v>
      </c>
      <c r="M26" s="28">
        <v>290230</v>
      </c>
      <c r="N26" s="28"/>
    </row>
    <row r="27" spans="1:17" ht="18" customHeight="1" x14ac:dyDescent="0.25">
      <c r="A27" s="17" t="s">
        <v>11</v>
      </c>
      <c r="B27" s="55">
        <f t="shared" si="4"/>
        <v>8537.9599999999991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>
        <v>0</v>
      </c>
      <c r="J27" s="28">
        <v>1000</v>
      </c>
      <c r="K27" s="28">
        <v>2869.96</v>
      </c>
      <c r="L27" s="28">
        <v>0</v>
      </c>
      <c r="M27" s="28">
        <v>0</v>
      </c>
      <c r="N27" s="28"/>
    </row>
    <row r="28" spans="1:17" ht="15" x14ac:dyDescent="0.25">
      <c r="A28" s="17" t="s">
        <v>12</v>
      </c>
      <c r="B28" s="55">
        <f t="shared" si="4"/>
        <v>4724551.75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>
        <v>428678.66</v>
      </c>
      <c r="J28" s="28">
        <v>1606973.78</v>
      </c>
      <c r="K28" s="28">
        <v>1148716</v>
      </c>
      <c r="L28" s="28">
        <v>293101.74</v>
      </c>
      <c r="M28" s="28">
        <v>425868.66</v>
      </c>
      <c r="N28" s="28"/>
    </row>
    <row r="29" spans="1:17" ht="15" x14ac:dyDescent="0.25">
      <c r="A29" s="17" t="s">
        <v>13</v>
      </c>
      <c r="B29" s="55">
        <f t="shared" si="4"/>
        <v>2637883.85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>
        <v>161222.54999999999</v>
      </c>
      <c r="J29" s="28">
        <v>1065930.3799999999</v>
      </c>
      <c r="K29" s="28">
        <v>157880.56</v>
      </c>
      <c r="L29" s="28">
        <v>161052.56</v>
      </c>
      <c r="M29" s="28">
        <v>157580.56</v>
      </c>
      <c r="N29" s="28"/>
    </row>
    <row r="30" spans="1:17" ht="38.25" x14ac:dyDescent="0.25">
      <c r="A30" s="17" t="s">
        <v>14</v>
      </c>
      <c r="B30" s="55">
        <f t="shared" si="4"/>
        <v>416053.76000000001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>
        <v>284837.39</v>
      </c>
      <c r="J30" s="28">
        <v>0</v>
      </c>
      <c r="K30" s="28">
        <v>129517.37</v>
      </c>
      <c r="L30" s="28">
        <v>0</v>
      </c>
      <c r="M30" s="28">
        <v>0</v>
      </c>
      <c r="N30" s="28"/>
    </row>
    <row r="31" spans="1:17" ht="25.5" x14ac:dyDescent="0.25">
      <c r="A31" s="17" t="s">
        <v>15</v>
      </c>
      <c r="B31" s="55">
        <f t="shared" si="4"/>
        <v>4098423.4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>
        <v>0</v>
      </c>
      <c r="J31" s="28">
        <v>5421.64</v>
      </c>
      <c r="K31" s="28">
        <v>66813.59</v>
      </c>
      <c r="L31" s="28">
        <v>0</v>
      </c>
      <c r="M31" s="28">
        <v>2045159</v>
      </c>
      <c r="N31" s="28"/>
    </row>
    <row r="32" spans="1:17" ht="25.5" x14ac:dyDescent="0.25">
      <c r="A32" s="17" t="s">
        <v>39</v>
      </c>
      <c r="B32" s="55">
        <f t="shared" si="4"/>
        <v>1816688.94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>
        <v>1260114.4099999999</v>
      </c>
      <c r="J32" s="28">
        <v>15947.68</v>
      </c>
      <c r="K32" s="28">
        <v>16557.8</v>
      </c>
      <c r="L32" s="28">
        <v>0</v>
      </c>
      <c r="M32" s="28">
        <v>0</v>
      </c>
      <c r="N32" s="28"/>
    </row>
    <row r="33" spans="1:14" ht="15" x14ac:dyDescent="0.25">
      <c r="A33" s="14" t="s">
        <v>16</v>
      </c>
      <c r="B33" s="55">
        <f>C33+D33+E33+F33+G33+H33+I33+J33+K33+L33+M33+N33</f>
        <v>29420285.350000001</v>
      </c>
      <c r="C33" s="59">
        <f t="shared" ref="C33:I33" si="5">C34+C35+C36+C37+C38+C39+C40+C41+C42</f>
        <v>853421.98</v>
      </c>
      <c r="D33" s="49">
        <f t="shared" si="5"/>
        <v>957166.7</v>
      </c>
      <c r="E33" s="50">
        <f t="shared" si="5"/>
        <v>3204885.08</v>
      </c>
      <c r="F33" s="16">
        <f t="shared" si="5"/>
        <v>3795939.25</v>
      </c>
      <c r="G33" s="12">
        <f t="shared" si="5"/>
        <v>2038299.01</v>
      </c>
      <c r="H33" s="16">
        <f t="shared" si="5"/>
        <v>1417768.9100000001</v>
      </c>
      <c r="I33" s="16">
        <f t="shared" si="5"/>
        <v>3965883.5300000003</v>
      </c>
      <c r="J33" s="16">
        <f>J34+J35+J36+J37+J38+J39+J40+J41+J42</f>
        <v>4009583.5999999996</v>
      </c>
      <c r="K33" s="16">
        <f>K34+K35+K36+K37+K38+K39+K40+K41+K42</f>
        <v>3187912.3</v>
      </c>
      <c r="L33" s="15">
        <f>L34+L35+L36+L37+L38+L39+L40+L41+L42</f>
        <v>1614930.32</v>
      </c>
      <c r="M33" s="50">
        <f>M34+M35+M36+M37+M38+M39+M40+M41+M42</f>
        <v>4374494.67</v>
      </c>
      <c r="N33" s="16"/>
    </row>
    <row r="34" spans="1:14" ht="25.5" x14ac:dyDescent="0.25">
      <c r="A34" s="17" t="s">
        <v>17</v>
      </c>
      <c r="B34" s="55">
        <f t="shared" ref="B34:C46" si="6">C34+D34+E34+F34+G34+H34+I34+J34+K34+L34+M34+N34</f>
        <v>2599292.88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>
        <v>314039</v>
      </c>
      <c r="J34" s="28">
        <v>18790.11</v>
      </c>
      <c r="K34" s="28">
        <v>456119.25</v>
      </c>
      <c r="L34" s="28">
        <v>0</v>
      </c>
      <c r="M34" s="28">
        <v>903880.03</v>
      </c>
      <c r="N34" s="28"/>
    </row>
    <row r="35" spans="1:14" ht="15" x14ac:dyDescent="0.25">
      <c r="A35" s="17" t="s">
        <v>18</v>
      </c>
      <c r="B35" s="55">
        <f t="shared" si="6"/>
        <v>2922095.48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>
        <v>0</v>
      </c>
      <c r="J35" s="28">
        <v>807742.73</v>
      </c>
      <c r="K35" s="28">
        <v>739874.17</v>
      </c>
      <c r="L35" s="28">
        <v>0</v>
      </c>
      <c r="M35" s="28">
        <v>496272.55</v>
      </c>
      <c r="N35" s="28"/>
    </row>
    <row r="36" spans="1:14" ht="25.5" x14ac:dyDescent="0.25">
      <c r="A36" s="17" t="s">
        <v>19</v>
      </c>
      <c r="B36" s="55">
        <f t="shared" si="6"/>
        <v>526096.36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>
        <v>0</v>
      </c>
      <c r="J36" s="28">
        <v>99592</v>
      </c>
      <c r="K36" s="28">
        <v>17750</v>
      </c>
      <c r="L36" s="28">
        <v>241665.18</v>
      </c>
      <c r="M36" s="28">
        <v>136762</v>
      </c>
      <c r="N36" s="28"/>
    </row>
    <row r="37" spans="1:14" ht="15" x14ac:dyDescent="0.25">
      <c r="A37" s="17" t="s">
        <v>20</v>
      </c>
      <c r="B37" s="55">
        <f t="shared" si="6"/>
        <v>2908346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>
        <v>247419.23</v>
      </c>
      <c r="J37" s="28">
        <v>1357476.48</v>
      </c>
      <c r="K37" s="28">
        <v>0</v>
      </c>
      <c r="L37" s="28">
        <v>0</v>
      </c>
      <c r="M37" s="28">
        <v>1198450</v>
      </c>
      <c r="N37" s="28"/>
    </row>
    <row r="38" spans="1:14" ht="25.5" x14ac:dyDescent="0.25">
      <c r="A38" s="17" t="s">
        <v>21</v>
      </c>
      <c r="B38" s="55">
        <f t="shared" si="6"/>
        <v>122495.67000000001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>
        <v>0</v>
      </c>
      <c r="J38" s="28">
        <v>4658</v>
      </c>
      <c r="K38" s="28">
        <v>3515.07</v>
      </c>
      <c r="L38" s="28">
        <v>0</v>
      </c>
      <c r="M38" s="28">
        <v>0</v>
      </c>
      <c r="N38" s="28"/>
    </row>
    <row r="39" spans="1:14" ht="25.5" x14ac:dyDescent="0.25">
      <c r="A39" s="17" t="s">
        <v>22</v>
      </c>
      <c r="B39" s="55">
        <f t="shared" si="6"/>
        <v>363632.83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>
        <v>92491.94</v>
      </c>
      <c r="J39" s="28">
        <v>11198.3</v>
      </c>
      <c r="K39" s="28">
        <v>1625.02</v>
      </c>
      <c r="L39" s="28">
        <v>0</v>
      </c>
      <c r="M39" s="28">
        <v>0</v>
      </c>
      <c r="N39" s="28"/>
    </row>
    <row r="40" spans="1:14" ht="25.5" x14ac:dyDescent="0.25">
      <c r="A40" s="17" t="s">
        <v>23</v>
      </c>
      <c r="B40" s="55">
        <f t="shared" si="6"/>
        <v>13141005.6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>
        <v>1282569.3600000001</v>
      </c>
      <c r="J40" s="28">
        <v>1306611.24</v>
      </c>
      <c r="K40" s="28">
        <v>929576.64</v>
      </c>
      <c r="L40" s="28">
        <v>1008256.92</v>
      </c>
      <c r="M40" s="28">
        <v>1053722</v>
      </c>
      <c r="N40" s="28"/>
    </row>
    <row r="41" spans="1:14" ht="38.25" x14ac:dyDescent="0.25">
      <c r="A41" s="17" t="s">
        <v>40</v>
      </c>
      <c r="B41" s="55">
        <f t="shared" si="6"/>
        <v>0</v>
      </c>
      <c r="C41" s="58">
        <v>0</v>
      </c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>
        <v>0</v>
      </c>
      <c r="J41" s="28">
        <v>0</v>
      </c>
      <c r="K41" s="28">
        <v>0</v>
      </c>
      <c r="L41" s="6">
        <v>0</v>
      </c>
      <c r="M41" s="6">
        <v>0</v>
      </c>
      <c r="N41" s="6"/>
    </row>
    <row r="42" spans="1:14" ht="15" x14ac:dyDescent="0.25">
      <c r="A42" s="17" t="s">
        <v>24</v>
      </c>
      <c r="B42" s="55">
        <f>C42+D42+E42+F42+G42+H42+I42+J42+K42+L42+M42+N42</f>
        <v>6837320.5300000003</v>
      </c>
      <c r="C42" s="58">
        <v>0</v>
      </c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>
        <v>2029364</v>
      </c>
      <c r="J42" s="28">
        <v>403514.74</v>
      </c>
      <c r="K42" s="28">
        <v>1039452.15</v>
      </c>
      <c r="L42" s="28">
        <v>365008.22</v>
      </c>
      <c r="M42" s="28">
        <v>585408.09</v>
      </c>
      <c r="N42" s="28"/>
    </row>
    <row r="43" spans="1:14" ht="15" x14ac:dyDescent="0.25">
      <c r="A43" s="14" t="s">
        <v>25</v>
      </c>
      <c r="B43" s="66">
        <f>C43+D43+E43+F43+G43+H43+I43+J43+K43+L43+M43+N43</f>
        <v>39194452.180000007</v>
      </c>
      <c r="C43" s="50">
        <f>C44+C45+C46+C47+C48+C49+C50</f>
        <v>0</v>
      </c>
      <c r="D43" s="49">
        <f t="shared" ref="D43:I43" si="7">D44+D45+D46+D47+D48+D49+D50</f>
        <v>50000</v>
      </c>
      <c r="E43" s="50">
        <f t="shared" si="7"/>
        <v>3692100</v>
      </c>
      <c r="F43" s="16">
        <f t="shared" si="7"/>
        <v>6041715</v>
      </c>
      <c r="G43" s="16">
        <f t="shared" si="7"/>
        <v>5129577.74</v>
      </c>
      <c r="H43" s="50">
        <f t="shared" si="7"/>
        <v>6533000</v>
      </c>
      <c r="I43" s="50">
        <f t="shared" si="7"/>
        <v>4611698.21</v>
      </c>
      <c r="J43" s="50">
        <f>J44+J45+J46+J47+J48+J49+J50</f>
        <v>3496378.9</v>
      </c>
      <c r="K43" s="50">
        <f>K44+K45+K46+K47+K48+K49+K50</f>
        <v>4583164.5199999996</v>
      </c>
      <c r="L43" s="16">
        <f>L44+L45+L46+L47+L48+L49+L50</f>
        <v>3226817.81</v>
      </c>
      <c r="M43" s="50">
        <f>M44+M45+M46+M47+M48+M49+M50</f>
        <v>1830000</v>
      </c>
      <c r="N43" s="16"/>
    </row>
    <row r="44" spans="1:14" ht="25.5" x14ac:dyDescent="0.25">
      <c r="A44" s="17" t="s">
        <v>26</v>
      </c>
      <c r="B44" s="66">
        <f t="shared" si="6"/>
        <v>39194452.180000007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>
        <v>4611698.21</v>
      </c>
      <c r="J44" s="28">
        <v>3496378.9</v>
      </c>
      <c r="K44" s="28">
        <v>4583164.5199999996</v>
      </c>
      <c r="L44" s="28">
        <v>3226817.81</v>
      </c>
      <c r="M44" s="6">
        <v>1830000</v>
      </c>
      <c r="N44" s="6"/>
    </row>
    <row r="45" spans="1:14" ht="25.5" x14ac:dyDescent="0.25">
      <c r="A45" s="17" t="s">
        <v>41</v>
      </c>
      <c r="B45" s="55">
        <f t="shared" si="6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67">
        <v>0</v>
      </c>
      <c r="K45" s="18">
        <v>0</v>
      </c>
      <c r="L45" s="18">
        <v>0</v>
      </c>
      <c r="M45" s="28">
        <v>0</v>
      </c>
      <c r="N45" s="28"/>
    </row>
    <row r="46" spans="1:14" ht="25.5" x14ac:dyDescent="0.25">
      <c r="A46" s="17" t="s">
        <v>42</v>
      </c>
      <c r="B46" s="55">
        <f t="shared" si="6"/>
        <v>0</v>
      </c>
      <c r="C46" s="65">
        <f t="shared" si="6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67">
        <v>0</v>
      </c>
      <c r="K46" s="18">
        <v>0</v>
      </c>
      <c r="L46" s="18">
        <v>0</v>
      </c>
      <c r="M46" s="28">
        <v>0</v>
      </c>
      <c r="N46" s="28"/>
    </row>
    <row r="47" spans="1:14" ht="25.5" x14ac:dyDescent="0.25">
      <c r="A47" s="17" t="s">
        <v>43</v>
      </c>
      <c r="B47" s="55">
        <f t="shared" ref="B47:C58" si="8">C47+D47+E47+F47+G47+H47+I47+J47+K47+L47+M47+N47</f>
        <v>0</v>
      </c>
      <c r="C47" s="65">
        <f t="shared" si="8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67">
        <v>0</v>
      </c>
      <c r="K47" s="18">
        <v>0</v>
      </c>
      <c r="L47" s="18">
        <v>0</v>
      </c>
      <c r="M47" s="28">
        <v>0</v>
      </c>
      <c r="N47" s="28"/>
    </row>
    <row r="48" spans="1:14" ht="25.5" x14ac:dyDescent="0.25">
      <c r="A48" s="17" t="s">
        <v>44</v>
      </c>
      <c r="B48" s="55">
        <f t="shared" si="8"/>
        <v>0</v>
      </c>
      <c r="C48" s="65">
        <f t="shared" si="8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67">
        <v>0</v>
      </c>
      <c r="K48" s="18">
        <v>0</v>
      </c>
      <c r="L48" s="18">
        <v>0</v>
      </c>
      <c r="M48" s="28">
        <v>0</v>
      </c>
      <c r="N48" s="28"/>
    </row>
    <row r="49" spans="1:14" ht="25.5" x14ac:dyDescent="0.25">
      <c r="A49" s="17" t="s">
        <v>27</v>
      </c>
      <c r="B49" s="55">
        <f t="shared" si="8"/>
        <v>0</v>
      </c>
      <c r="C49" s="65">
        <f t="shared" si="8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67">
        <v>0</v>
      </c>
      <c r="K49" s="18">
        <v>0</v>
      </c>
      <c r="L49" s="18">
        <v>0</v>
      </c>
      <c r="M49" s="28">
        <v>0</v>
      </c>
      <c r="N49" s="28"/>
    </row>
    <row r="50" spans="1:14" ht="25.5" x14ac:dyDescent="0.25">
      <c r="A50" s="17" t="s">
        <v>45</v>
      </c>
      <c r="B50" s="55">
        <f t="shared" si="8"/>
        <v>0</v>
      </c>
      <c r="C50" s="65">
        <f t="shared" si="8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67">
        <v>0</v>
      </c>
      <c r="K50" s="18">
        <v>0</v>
      </c>
      <c r="L50" s="18">
        <v>0</v>
      </c>
      <c r="M50" s="28">
        <v>0</v>
      </c>
      <c r="N50" s="28"/>
    </row>
    <row r="51" spans="1:14" ht="15" x14ac:dyDescent="0.25">
      <c r="A51" s="14" t="s">
        <v>46</v>
      </c>
      <c r="B51" s="55">
        <f>C51+D51+E51+F51+G51+H51+I51+J51+K51+L51+M51+N51</f>
        <v>0</v>
      </c>
      <c r="C51" s="50">
        <f>C52+C53+C54+C55+C56+C57+C58</f>
        <v>0</v>
      </c>
      <c r="D51" s="50">
        <f>D52+D53+D54+D55+D56+D57+D58</f>
        <v>0</v>
      </c>
      <c r="E51" s="50">
        <f t="shared" ref="E51:I51" si="9">E52+E53+E54+E55+E56+E57+E58</f>
        <v>0</v>
      </c>
      <c r="F51" s="50">
        <f t="shared" si="9"/>
        <v>0</v>
      </c>
      <c r="G51" s="50">
        <f t="shared" si="9"/>
        <v>0</v>
      </c>
      <c r="H51" s="50">
        <f t="shared" si="9"/>
        <v>0</v>
      </c>
      <c r="I51" s="50">
        <f t="shared" si="9"/>
        <v>0</v>
      </c>
      <c r="J51" s="50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50">
        <f>M52+M53+M54+M55+M56+M57+M58</f>
        <v>0</v>
      </c>
      <c r="N51" s="50"/>
    </row>
    <row r="52" spans="1:14" ht="25.5" x14ac:dyDescent="0.25">
      <c r="A52" s="17" t="s">
        <v>47</v>
      </c>
      <c r="B52" s="55">
        <f t="shared" si="8"/>
        <v>0</v>
      </c>
      <c r="C52" s="65">
        <f t="shared" si="8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67">
        <v>0</v>
      </c>
      <c r="K52" s="18">
        <v>0</v>
      </c>
      <c r="L52" s="18">
        <v>0</v>
      </c>
      <c r="M52" s="28">
        <v>0</v>
      </c>
      <c r="N52" s="28"/>
    </row>
    <row r="53" spans="1:14" ht="25.5" x14ac:dyDescent="0.25">
      <c r="A53" s="17" t="s">
        <v>48</v>
      </c>
      <c r="B53" s="55">
        <f t="shared" si="8"/>
        <v>0</v>
      </c>
      <c r="C53" s="65">
        <f t="shared" si="8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67">
        <v>0</v>
      </c>
      <c r="K53" s="18">
        <v>0</v>
      </c>
      <c r="L53" s="18">
        <v>0</v>
      </c>
      <c r="M53" s="28">
        <v>0</v>
      </c>
      <c r="N53" s="28"/>
    </row>
    <row r="54" spans="1:14" ht="25.5" x14ac:dyDescent="0.25">
      <c r="A54" s="17" t="s">
        <v>49</v>
      </c>
      <c r="B54" s="55">
        <f t="shared" si="8"/>
        <v>0</v>
      </c>
      <c r="C54" s="65">
        <f t="shared" si="8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67">
        <v>0</v>
      </c>
      <c r="K54" s="18">
        <v>0</v>
      </c>
      <c r="L54" s="18">
        <v>0</v>
      </c>
      <c r="M54" s="28">
        <v>0</v>
      </c>
      <c r="N54" s="28"/>
    </row>
    <row r="55" spans="1:14" ht="25.5" x14ac:dyDescent="0.25">
      <c r="A55" s="17" t="s">
        <v>50</v>
      </c>
      <c r="B55" s="55">
        <f t="shared" si="8"/>
        <v>0</v>
      </c>
      <c r="C55" s="65">
        <f t="shared" si="8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67">
        <v>0</v>
      </c>
      <c r="K55" s="18">
        <v>0</v>
      </c>
      <c r="L55" s="18">
        <v>0</v>
      </c>
      <c r="M55" s="28">
        <v>0</v>
      </c>
      <c r="N55" s="28"/>
    </row>
    <row r="56" spans="1:14" ht="25.5" x14ac:dyDescent="0.25">
      <c r="A56" s="17" t="s">
        <v>51</v>
      </c>
      <c r="B56" s="55">
        <f t="shared" si="8"/>
        <v>0</v>
      </c>
      <c r="C56" s="65">
        <f t="shared" si="8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67">
        <v>0</v>
      </c>
      <c r="K56" s="18">
        <v>0</v>
      </c>
      <c r="L56" s="18">
        <v>0</v>
      </c>
      <c r="M56" s="28">
        <v>0</v>
      </c>
      <c r="N56" s="28"/>
    </row>
    <row r="57" spans="1:14" ht="25.5" x14ac:dyDescent="0.25">
      <c r="A57" s="17" t="s">
        <v>52</v>
      </c>
      <c r="B57" s="55">
        <f t="shared" si="8"/>
        <v>0</v>
      </c>
      <c r="C57" s="65">
        <f t="shared" si="8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67">
        <v>0</v>
      </c>
      <c r="K57" s="18">
        <v>0</v>
      </c>
      <c r="L57" s="18">
        <v>0</v>
      </c>
      <c r="M57" s="28">
        <v>0</v>
      </c>
      <c r="N57" s="28"/>
    </row>
    <row r="58" spans="1:14" ht="25.5" x14ac:dyDescent="0.25">
      <c r="A58" s="17" t="s">
        <v>53</v>
      </c>
      <c r="B58" s="55">
        <f t="shared" si="8"/>
        <v>0</v>
      </c>
      <c r="C58" s="65">
        <f t="shared" si="8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67">
        <v>0</v>
      </c>
      <c r="K58" s="18">
        <v>0</v>
      </c>
      <c r="L58" s="18">
        <v>0</v>
      </c>
      <c r="M58" s="28">
        <v>0</v>
      </c>
      <c r="N58" s="28"/>
    </row>
    <row r="59" spans="1:14" ht="25.5" x14ac:dyDescent="0.25">
      <c r="A59" s="14" t="s">
        <v>28</v>
      </c>
      <c r="B59" s="55">
        <f>C59+D59+E59+F59+G59+H59+I59+J59+K59+L59+M59+N59</f>
        <v>2332068.8499999996</v>
      </c>
      <c r="C59" s="55">
        <f>C60+C61+C62+C63+C64+C65+C66+C67+C68</f>
        <v>0</v>
      </c>
      <c r="D59" s="62">
        <f t="shared" ref="D59:H59" si="10">D60+D61+D62+D63+D64+D65+D66+D67+D68</f>
        <v>0</v>
      </c>
      <c r="E59" s="50">
        <f t="shared" si="10"/>
        <v>0</v>
      </c>
      <c r="F59" s="16">
        <f t="shared" si="10"/>
        <v>1020001.68</v>
      </c>
      <c r="G59" s="16">
        <f t="shared" si="10"/>
        <v>0</v>
      </c>
      <c r="H59" s="50">
        <f t="shared" si="10"/>
        <v>0</v>
      </c>
      <c r="I59" s="50">
        <f t="shared" ref="I59" si="11">I60+I61+I62+I63+I64+I65+I66+I67+I68</f>
        <v>0</v>
      </c>
      <c r="J59" s="50">
        <f>J60+J61+J62+J63+J64+J65+J66+J67+J68</f>
        <v>245639.48</v>
      </c>
      <c r="K59" s="50">
        <f>K60+K61+K62+K63+K64+K65+K66+K67+K68</f>
        <v>591126.9</v>
      </c>
      <c r="L59" s="15">
        <f>L60+L61+L62+L63+L64+L65+L66+L67+L68</f>
        <v>446024.99</v>
      </c>
      <c r="M59" s="46">
        <f>M60+M61+M62+M63+M64+M65+M66+M67+M68</f>
        <v>29275.8</v>
      </c>
      <c r="N59" s="16"/>
    </row>
    <row r="60" spans="1:14" ht="15" x14ac:dyDescent="0.25">
      <c r="A60" s="17" t="s">
        <v>29</v>
      </c>
      <c r="B60" s="65">
        <f>C60+D60+E60+F60+G60+H60+I60+J60+K60+L60+M60+N60</f>
        <v>1297077.4800000002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247800</v>
      </c>
      <c r="M60" s="28">
        <v>29275.8</v>
      </c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/>
    </row>
    <row r="62" spans="1:14" ht="25.5" x14ac:dyDescent="0.25">
      <c r="A62" s="17" t="s">
        <v>31</v>
      </c>
      <c r="B62" s="55">
        <f t="shared" ref="B62:C80" si="12">C62+D62+E62+F62+G62+H62+I62+J62+K62+L62+M62+N62</f>
        <v>227331.78</v>
      </c>
      <c r="C62" s="65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227331.78</v>
      </c>
      <c r="K62" s="28">
        <v>0</v>
      </c>
      <c r="L62" s="28">
        <v>0</v>
      </c>
      <c r="M62" s="28">
        <v>0</v>
      </c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/>
    </row>
    <row r="64" spans="1:14" ht="25.5" x14ac:dyDescent="0.25">
      <c r="A64" s="17" t="s">
        <v>33</v>
      </c>
      <c r="B64" s="55">
        <f>C64+D64+E64+F64+G64+H64+I64+J64+K64+L64+M64+N64</f>
        <v>807659.59</v>
      </c>
      <c r="C64" s="65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18307.7</v>
      </c>
      <c r="K64" s="28">
        <v>591126.9</v>
      </c>
      <c r="L64" s="28">
        <v>198224.99</v>
      </c>
      <c r="M64" s="28">
        <v>0</v>
      </c>
      <c r="N64" s="28"/>
    </row>
    <row r="65" spans="1:14" ht="15" x14ac:dyDescent="0.25">
      <c r="A65" s="17" t="s">
        <v>54</v>
      </c>
      <c r="B65" s="55">
        <f t="shared" si="12"/>
        <v>0</v>
      </c>
      <c r="C65" s="65">
        <f t="shared" si="12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6"/>
    </row>
    <row r="66" spans="1:14" ht="15" x14ac:dyDescent="0.25">
      <c r="A66" s="17" t="s">
        <v>55</v>
      </c>
      <c r="B66" s="55">
        <f t="shared" si="12"/>
        <v>0</v>
      </c>
      <c r="C66" s="65">
        <f t="shared" si="12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6"/>
    </row>
    <row r="67" spans="1:14" ht="15" x14ac:dyDescent="0.25">
      <c r="A67" s="17" t="s">
        <v>34</v>
      </c>
      <c r="B67" s="55">
        <f t="shared" si="12"/>
        <v>0</v>
      </c>
      <c r="C67" s="65">
        <f t="shared" si="12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6"/>
    </row>
    <row r="69" spans="1:14" ht="15" x14ac:dyDescent="0.25">
      <c r="A69" s="14" t="s">
        <v>57</v>
      </c>
      <c r="B69" s="55">
        <f t="shared" si="12"/>
        <v>0</v>
      </c>
      <c r="C69" s="55">
        <f t="shared" ref="C69:J69" si="13">C70+C71+C72+C73</f>
        <v>0</v>
      </c>
      <c r="D69" s="50">
        <f t="shared" si="13"/>
        <v>0</v>
      </c>
      <c r="E69" s="50">
        <f t="shared" si="13"/>
        <v>0</v>
      </c>
      <c r="F69" s="16">
        <f t="shared" si="13"/>
        <v>0</v>
      </c>
      <c r="G69" s="16">
        <f t="shared" si="13"/>
        <v>0</v>
      </c>
      <c r="H69" s="16">
        <f t="shared" si="13"/>
        <v>0</v>
      </c>
      <c r="I69" s="16">
        <f t="shared" si="13"/>
        <v>0</v>
      </c>
      <c r="J69" s="16">
        <f t="shared" si="13"/>
        <v>0</v>
      </c>
      <c r="K69" s="50">
        <f>K70+K71+K72+K73</f>
        <v>0</v>
      </c>
      <c r="L69" s="50">
        <f>L70+L71+L72+L73</f>
        <v>0</v>
      </c>
      <c r="M69" s="50">
        <f>M70+M71+M72+M73</f>
        <v>0</v>
      </c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6">
        <v>0</v>
      </c>
      <c r="J70" s="6">
        <v>0</v>
      </c>
      <c r="K70" s="28">
        <v>0</v>
      </c>
      <c r="L70" s="28">
        <v>0</v>
      </c>
      <c r="M70" s="28">
        <v>0</v>
      </c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>
        <v>0</v>
      </c>
      <c r="J71" s="6">
        <v>0</v>
      </c>
      <c r="K71" s="28">
        <v>0</v>
      </c>
      <c r="L71" s="28">
        <v>0</v>
      </c>
      <c r="M71" s="28">
        <v>0</v>
      </c>
      <c r="N71" s="28"/>
    </row>
    <row r="72" spans="1:14" ht="25.5" x14ac:dyDescent="0.25">
      <c r="A72" s="17" t="s">
        <v>60</v>
      </c>
      <c r="B72" s="55">
        <f t="shared" si="12"/>
        <v>0</v>
      </c>
      <c r="C72" s="65">
        <f t="shared" si="12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6">
        <v>0</v>
      </c>
      <c r="J72" s="28">
        <v>0</v>
      </c>
      <c r="K72" s="28">
        <v>0</v>
      </c>
      <c r="L72" s="28">
        <v>0</v>
      </c>
      <c r="M72" s="28">
        <v>0</v>
      </c>
      <c r="N72" s="28"/>
    </row>
    <row r="73" spans="1:14" ht="38.25" x14ac:dyDescent="0.25">
      <c r="A73" s="17" t="s">
        <v>61</v>
      </c>
      <c r="B73" s="55">
        <f t="shared" si="12"/>
        <v>0</v>
      </c>
      <c r="C73" s="65">
        <f t="shared" si="12"/>
        <v>0</v>
      </c>
      <c r="D73" s="28">
        <v>0</v>
      </c>
      <c r="E73" s="47">
        <v>0</v>
      </c>
      <c r="F73" s="47">
        <v>0</v>
      </c>
      <c r="G73" s="6">
        <v>0</v>
      </c>
      <c r="H73" s="6">
        <v>0</v>
      </c>
      <c r="I73" s="6">
        <v>0</v>
      </c>
      <c r="J73" s="28">
        <v>0</v>
      </c>
      <c r="K73" s="28">
        <v>0</v>
      </c>
      <c r="L73" s="28">
        <v>0</v>
      </c>
      <c r="M73" s="28">
        <v>0</v>
      </c>
      <c r="N73" s="28"/>
    </row>
    <row r="74" spans="1:14" ht="25.5" x14ac:dyDescent="0.25">
      <c r="A74" s="14" t="s">
        <v>62</v>
      </c>
      <c r="B74" s="55">
        <f t="shared" si="12"/>
        <v>0</v>
      </c>
      <c r="C74" s="55">
        <f>D74+E74+F74+G74+H74+I74+J74+K74+L74+M74+N74+O74</f>
        <v>0</v>
      </c>
      <c r="D74" s="50">
        <f t="shared" ref="D74:I74" si="14">D75+D76</f>
        <v>0</v>
      </c>
      <c r="E74" s="50">
        <f t="shared" si="14"/>
        <v>0</v>
      </c>
      <c r="F74" s="50">
        <f t="shared" si="14"/>
        <v>0</v>
      </c>
      <c r="G74" s="16">
        <f t="shared" si="14"/>
        <v>0</v>
      </c>
      <c r="H74" s="16">
        <f t="shared" si="14"/>
        <v>0</v>
      </c>
      <c r="I74" s="16">
        <f t="shared" si="14"/>
        <v>0</v>
      </c>
      <c r="J74" s="16">
        <f>J75+J76</f>
        <v>0</v>
      </c>
      <c r="K74" s="50">
        <f>K75+K76</f>
        <v>0</v>
      </c>
      <c r="L74" s="50">
        <f>L75+L76</f>
        <v>0</v>
      </c>
      <c r="M74" s="50">
        <f>M76+M780</f>
        <v>0</v>
      </c>
      <c r="N74" s="50"/>
    </row>
    <row r="75" spans="1:14" ht="15" x14ac:dyDescent="0.25">
      <c r="A75" s="17" t="s">
        <v>63</v>
      </c>
      <c r="B75" s="55">
        <f t="shared" si="12"/>
        <v>0</v>
      </c>
      <c r="C75" s="65">
        <f t="shared" si="12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6">
        <v>0</v>
      </c>
      <c r="J75" s="28">
        <v>0</v>
      </c>
      <c r="K75" s="28">
        <v>0</v>
      </c>
      <c r="L75" s="28">
        <v>0</v>
      </c>
      <c r="M75" s="28">
        <v>0</v>
      </c>
      <c r="N75" s="28"/>
    </row>
    <row r="76" spans="1:14" ht="25.5" x14ac:dyDescent="0.25">
      <c r="A76" s="17" t="s">
        <v>64</v>
      </c>
      <c r="B76" s="55">
        <f t="shared" si="12"/>
        <v>0</v>
      </c>
      <c r="C76" s="65">
        <f t="shared" si="12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6">
        <v>0</v>
      </c>
      <c r="J76" s="28">
        <v>0</v>
      </c>
      <c r="K76" s="28">
        <v>0</v>
      </c>
      <c r="L76" s="28">
        <v>0</v>
      </c>
      <c r="M76" s="28">
        <v>0</v>
      </c>
      <c r="N76" s="28"/>
    </row>
    <row r="77" spans="1:14" ht="15" x14ac:dyDescent="0.25">
      <c r="A77" s="14" t="s">
        <v>65</v>
      </c>
      <c r="B77" s="55">
        <f t="shared" si="12"/>
        <v>0</v>
      </c>
      <c r="C77" s="55">
        <f t="shared" si="12"/>
        <v>0</v>
      </c>
      <c r="D77" s="50">
        <f t="shared" ref="D77:J77" si="15">D78+D79+D80</f>
        <v>0</v>
      </c>
      <c r="E77" s="50">
        <f t="shared" si="15"/>
        <v>0</v>
      </c>
      <c r="F77" s="50">
        <f t="shared" si="15"/>
        <v>0</v>
      </c>
      <c r="G77" s="16">
        <f t="shared" si="15"/>
        <v>0</v>
      </c>
      <c r="H77" s="16">
        <f t="shared" si="15"/>
        <v>0</v>
      </c>
      <c r="I77" s="16">
        <f t="shared" si="15"/>
        <v>0</v>
      </c>
      <c r="J77" s="16">
        <f t="shared" si="15"/>
        <v>0</v>
      </c>
      <c r="K77" s="50">
        <f>K78+K79+K80</f>
        <v>0</v>
      </c>
      <c r="L77" s="50">
        <f>L78+L79+L80</f>
        <v>0</v>
      </c>
      <c r="M77" s="50">
        <f>M78+M79+M80</f>
        <v>0</v>
      </c>
      <c r="N77" s="50"/>
    </row>
    <row r="78" spans="1:14" ht="25.5" x14ac:dyDescent="0.25">
      <c r="A78" s="17" t="s">
        <v>66</v>
      </c>
      <c r="B78" s="55">
        <f t="shared" si="12"/>
        <v>0</v>
      </c>
      <c r="C78" s="65">
        <f t="shared" si="12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6">
        <v>0</v>
      </c>
      <c r="J78" s="28">
        <v>0</v>
      </c>
      <c r="K78" s="28">
        <v>0</v>
      </c>
      <c r="L78" s="28">
        <v>0</v>
      </c>
      <c r="M78" s="28">
        <v>0</v>
      </c>
      <c r="N78" s="28"/>
    </row>
    <row r="79" spans="1:14" ht="25.5" x14ac:dyDescent="0.25">
      <c r="A79" s="17" t="s">
        <v>67</v>
      </c>
      <c r="B79" s="55">
        <f t="shared" si="12"/>
        <v>0</v>
      </c>
      <c r="C79" s="65">
        <f t="shared" si="12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6">
        <v>0</v>
      </c>
      <c r="J79" s="28">
        <v>0</v>
      </c>
      <c r="K79" s="28">
        <v>0</v>
      </c>
      <c r="L79" s="28">
        <v>0</v>
      </c>
      <c r="M79" s="28">
        <v>0</v>
      </c>
      <c r="N79" s="28"/>
    </row>
    <row r="80" spans="1:14" ht="25.5" x14ac:dyDescent="0.25">
      <c r="A80" s="17" t="s">
        <v>68</v>
      </c>
      <c r="B80" s="55">
        <f t="shared" si="12"/>
        <v>0</v>
      </c>
      <c r="C80" s="65">
        <f t="shared" si="12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6">
        <v>0</v>
      </c>
      <c r="J80" s="28">
        <v>0</v>
      </c>
      <c r="K80" s="28">
        <v>0</v>
      </c>
      <c r="L80" s="28">
        <v>0</v>
      </c>
      <c r="M80" s="28">
        <v>0</v>
      </c>
      <c r="N80" s="28"/>
    </row>
    <row r="81" spans="1:14" ht="15" x14ac:dyDescent="0.2">
      <c r="A81" s="20" t="s">
        <v>35</v>
      </c>
      <c r="B81" s="56">
        <f t="shared" ref="B81:I81" si="16">B16</f>
        <v>251316972.87</v>
      </c>
      <c r="C81" s="56">
        <f t="shared" si="16"/>
        <v>13453771.73</v>
      </c>
      <c r="D81" s="61">
        <f t="shared" si="16"/>
        <v>14629741.35</v>
      </c>
      <c r="E81" s="61">
        <f t="shared" si="16"/>
        <v>20282267.390000001</v>
      </c>
      <c r="F81" s="61">
        <f t="shared" si="16"/>
        <v>26898937.990000002</v>
      </c>
      <c r="G81" s="61">
        <f t="shared" si="16"/>
        <v>20974684.210000001</v>
      </c>
      <c r="H81" s="61">
        <f t="shared" si="16"/>
        <v>20806355.740000002</v>
      </c>
      <c r="I81" s="61">
        <f t="shared" si="16"/>
        <v>30641025.039999999</v>
      </c>
      <c r="J81" s="61">
        <f>J16</f>
        <v>23819555.309999999</v>
      </c>
      <c r="K81" s="61">
        <f>K16</f>
        <v>22971516.909999996</v>
      </c>
      <c r="L81" s="61">
        <f>L16</f>
        <v>29638693.219999995</v>
      </c>
      <c r="M81" s="61">
        <f>M16</f>
        <v>27200423.98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89">
        <v>0</v>
      </c>
      <c r="G83" s="71">
        <v>0</v>
      </c>
      <c r="H83" s="71">
        <f>I84+H87+H90</f>
        <v>0</v>
      </c>
      <c r="I83" s="71">
        <f>J84+I87+I90</f>
        <v>0</v>
      </c>
      <c r="J83" s="71">
        <f>J84+J87+J90</f>
        <v>0</v>
      </c>
      <c r="K83" s="71">
        <v>0</v>
      </c>
      <c r="L83" s="71">
        <v>0</v>
      </c>
      <c r="M83" s="71">
        <v>0</v>
      </c>
      <c r="N83" s="71"/>
    </row>
    <row r="84" spans="1:14" ht="15" x14ac:dyDescent="0.25">
      <c r="A84" s="14" t="s">
        <v>70</v>
      </c>
      <c r="B84" s="77">
        <v>0</v>
      </c>
      <c r="C84" s="73">
        <v>0</v>
      </c>
      <c r="D84" s="78">
        <v>0</v>
      </c>
      <c r="E84" s="78">
        <v>0</v>
      </c>
      <c r="F84" s="75">
        <v>0</v>
      </c>
      <c r="G84" s="75">
        <v>0</v>
      </c>
      <c r="H84" s="90">
        <f>H85+H86</f>
        <v>0</v>
      </c>
      <c r="I84" s="90">
        <f>I85+I86</f>
        <v>0</v>
      </c>
      <c r="J84" s="90">
        <f>J86</f>
        <v>0</v>
      </c>
      <c r="K84" s="90">
        <v>0</v>
      </c>
      <c r="L84" s="90">
        <v>0</v>
      </c>
      <c r="M84" s="75">
        <v>0</v>
      </c>
      <c r="N84" s="75"/>
    </row>
    <row r="85" spans="1:14" ht="25.5" x14ac:dyDescent="0.25">
      <c r="A85" s="17" t="s">
        <v>71</v>
      </c>
      <c r="B85" s="72">
        <v>0</v>
      </c>
      <c r="C85" s="73">
        <v>0</v>
      </c>
      <c r="D85" s="74">
        <v>0</v>
      </c>
      <c r="E85" s="74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/>
    </row>
    <row r="86" spans="1:14" ht="25.5" x14ac:dyDescent="0.25">
      <c r="A86" s="17" t="s">
        <v>72</v>
      </c>
      <c r="B86" s="76">
        <v>0</v>
      </c>
      <c r="C86" s="73">
        <v>0</v>
      </c>
      <c r="D86" s="74">
        <v>0</v>
      </c>
      <c r="E86" s="74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/>
    </row>
    <row r="87" spans="1:14" ht="15" x14ac:dyDescent="0.25">
      <c r="A87" s="14" t="s">
        <v>73</v>
      </c>
      <c r="B87" s="77">
        <v>0</v>
      </c>
      <c r="C87" s="79">
        <v>0</v>
      </c>
      <c r="D87" s="78">
        <v>0</v>
      </c>
      <c r="E87" s="78">
        <v>0</v>
      </c>
      <c r="F87" s="90">
        <v>0</v>
      </c>
      <c r="G87" s="90">
        <v>0</v>
      </c>
      <c r="H87" s="90">
        <f>H88+H89</f>
        <v>0</v>
      </c>
      <c r="I87" s="90">
        <f>I88+I89</f>
        <v>0</v>
      </c>
      <c r="J87" s="90">
        <f>J88+J89</f>
        <v>0</v>
      </c>
      <c r="K87" s="90">
        <v>0</v>
      </c>
      <c r="L87" s="90">
        <v>0</v>
      </c>
      <c r="M87" s="90">
        <v>0</v>
      </c>
      <c r="N87" s="75"/>
    </row>
    <row r="88" spans="1:14" ht="25.5" x14ac:dyDescent="0.25">
      <c r="A88" s="17" t="s">
        <v>74</v>
      </c>
      <c r="B88" s="76">
        <v>0</v>
      </c>
      <c r="C88" s="73">
        <v>0</v>
      </c>
      <c r="D88" s="74">
        <v>0</v>
      </c>
      <c r="E88" s="74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/>
    </row>
    <row r="89" spans="1:14" ht="25.5" x14ac:dyDescent="0.25">
      <c r="A89" s="17" t="s">
        <v>75</v>
      </c>
      <c r="B89" s="76">
        <v>0</v>
      </c>
      <c r="C89" s="73">
        <v>0</v>
      </c>
      <c r="D89" s="74">
        <v>0</v>
      </c>
      <c r="E89" s="74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/>
    </row>
    <row r="90" spans="1:14" ht="15" x14ac:dyDescent="0.25">
      <c r="A90" s="14" t="s">
        <v>76</v>
      </c>
      <c r="B90" s="77">
        <v>0</v>
      </c>
      <c r="C90" s="79">
        <v>0</v>
      </c>
      <c r="D90" s="78">
        <v>0</v>
      </c>
      <c r="E90" s="78">
        <v>0</v>
      </c>
      <c r="F90" s="90">
        <v>0</v>
      </c>
      <c r="G90" s="90">
        <v>0</v>
      </c>
      <c r="H90" s="90">
        <f>H91</f>
        <v>0</v>
      </c>
      <c r="I90" s="90">
        <f>I91</f>
        <v>0</v>
      </c>
      <c r="J90" s="90">
        <f>J91</f>
        <v>0</v>
      </c>
      <c r="K90" s="90">
        <v>0</v>
      </c>
      <c r="L90" s="90">
        <v>0</v>
      </c>
      <c r="M90" s="90">
        <v>0</v>
      </c>
      <c r="N90" s="75"/>
    </row>
    <row r="91" spans="1:14" ht="25.5" x14ac:dyDescent="0.25">
      <c r="A91" s="17" t="s">
        <v>77</v>
      </c>
      <c r="B91" s="76">
        <v>0</v>
      </c>
      <c r="C91" s="73">
        <v>0</v>
      </c>
      <c r="D91" s="74">
        <v>0</v>
      </c>
      <c r="E91" s="74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251316972.87</v>
      </c>
      <c r="C94" s="60">
        <f>C81+C92</f>
        <v>13453771.73</v>
      </c>
      <c r="D94" s="60">
        <f>D81+D92</f>
        <v>14629741.35</v>
      </c>
      <c r="E94" s="60">
        <f t="shared" ref="E94:N94" si="17">E16</f>
        <v>20282267.390000001</v>
      </c>
      <c r="F94" s="60">
        <f t="shared" si="17"/>
        <v>26898937.990000002</v>
      </c>
      <c r="G94" s="60">
        <f t="shared" si="17"/>
        <v>20974684.210000001</v>
      </c>
      <c r="H94" s="60">
        <f t="shared" si="17"/>
        <v>20806355.740000002</v>
      </c>
      <c r="I94" s="60">
        <f t="shared" si="17"/>
        <v>30641025.039999999</v>
      </c>
      <c r="J94" s="60">
        <f t="shared" si="17"/>
        <v>23819555.309999999</v>
      </c>
      <c r="K94" s="60">
        <f t="shared" si="17"/>
        <v>22971516.909999996</v>
      </c>
      <c r="L94" s="60">
        <f t="shared" si="17"/>
        <v>29638693.219999995</v>
      </c>
      <c r="M94" s="60">
        <f t="shared" si="17"/>
        <v>27200423.98</v>
      </c>
      <c r="N94" s="60">
        <f t="shared" si="1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2025-12-09T16:44:42Z</cp:lastPrinted>
  <dcterms:created xsi:type="dcterms:W3CDTF">2018-04-17T18:57:16Z</dcterms:created>
  <dcterms:modified xsi:type="dcterms:W3CDTF">2025-12-09T16:44:49Z</dcterms:modified>
</cp:coreProperties>
</file>