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elgado\Desktop\DARIS ETICA Y TRANSPARENCIA  AGOSTO 2024 - copia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3" l="1"/>
  <c r="J71" i="3"/>
  <c r="J68" i="3"/>
  <c r="J63" i="3"/>
  <c r="J53" i="3"/>
  <c r="J45" i="3"/>
  <c r="J27" i="3"/>
  <c r="J17" i="3"/>
  <c r="J11" i="3"/>
  <c r="J10" i="3" l="1"/>
  <c r="J75" i="3" s="1"/>
  <c r="I68" i="3"/>
  <c r="I71" i="3"/>
  <c r="I53" i="3"/>
  <c r="I63" i="3"/>
  <c r="I45" i="3"/>
  <c r="I37" i="3"/>
  <c r="I27" i="3"/>
  <c r="I17" i="3"/>
  <c r="I11" i="3"/>
  <c r="I10" i="3" l="1"/>
  <c r="I75" i="3" s="1"/>
  <c r="F11" i="3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B11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10" i="3"/>
  <c r="B75" i="3" s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<sst xmlns="http://schemas.openxmlformats.org/spreadsheetml/2006/main" count="201" uniqueCount="116">
  <si>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</si>
  <si>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</si>
  <si>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</si>
  <si>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</si>
  <si>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</si>
  <si>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</si>
  <si>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</si>
  <si>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</si>
  <si>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</si>
  <si>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</si>
  <si>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</si>
  <si>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</si>
  <si>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</si>
  <si>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</si>
  <si>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</si>
  <si>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</si>
  <si>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</si>
  <si>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</si>
  <si>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</si>
  <si>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</si>
  <si>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</si>
  <si>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</si>
  <si>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</si>
  <si>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</si>
  <si>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</si>
  <si>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</si>
  <si>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</si>
  <si>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</si>
  <si>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</si>
  <si>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</si>
  <si>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</si>
  <si>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</si>
  <si>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</si>
  <si>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</si>
  <si>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</si>
  <si>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</si>
  <si>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</si>
  <si>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</si>
  <si>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</si>
  <si>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</si>
  <si>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</si>
  <si>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</si>
  <si>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</si>
  <si>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</si>
  <si>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</si>
  <si>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</si>
  <si>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</si>
  <si>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</si>
  <si>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</si>
  <si>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</si>
  <si>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</si>
  <si>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</si>
  <si>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</si>
  <si>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</si>
  <si>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</si>
  <si>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</si>
  <si>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</si>
  <si>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</si>
  <si>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</si>
  <si>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</si>
  <si>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</si>
  <si>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</si>
  <si>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</si>
  <si>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</si>
  <si>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</si>
  <si>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</si>
  <si>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</si>
  <si>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</si>
  <si>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</si>
  <si>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</si>
  <si>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</si>
  <si>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</si>
  <si>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</si>
  <si>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</si>
  <si>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</si>
  <si>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</si>
  <si>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</si>
  <si>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</si>
  <si>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</si>
  <si>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</si>
  <si>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</si>
  <si>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</si>
  <si>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</si>
  <si>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</si>
  <si>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</si>
  <si>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</si>
  <si>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</si>
  <si>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</si>
  <si>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</si>
  <si>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</si>
  <si>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</si>
  <si>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</si>
  <si>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</si>
  <si>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</si>
  <si>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</si>
  <si>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</si>
  <si>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</si>
  <si>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</si>
  <si>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</si>
  <si>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</si>
  <si>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</si>
  <si>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</si>
  <si>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</si>
  <si>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</si>
  <si>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</si>
  <si>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</si>
  <si>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</si>
  <si>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</si>
  <si>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</si>
  <si>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</si>
  <si>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</si>
  <si>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</si>
  <si>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Seccion Contabilidad</t>
  </si>
  <si>
    <t>AL 31 DE  AGOSTO 2024</t>
  </si>
  <si>
    <t>Dr. Carlos Modesto Guzman Valerio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</si>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</sst>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EGRESOS'!$B$10:$B$75</c:f>
              <c:numCache>
                <c:formatCode>#,##0.00</c:formatCode>
                <c:ptCount val="66"/>
                <c:pt idx="0">
                  <c:v>138326275.43000001</c:v>
                </c:pt>
                <c:pt idx="1">
                  <c:v>84733716.359999985</c:v>
                </c:pt>
                <c:pt idx="2">
                  <c:v>68494300.280000001</c:v>
                </c:pt>
                <c:pt idx="3">
                  <c:v>6858237.0499999998</c:v>
                </c:pt>
                <c:pt idx="4">
                  <c:v>0</c:v>
                </c:pt>
                <c:pt idx="5">
                  <c:v>0</c:v>
                </c:pt>
                <c:pt idx="6">
                  <c:v>9381179.0299999993</c:v>
                </c:pt>
                <c:pt idx="7">
                  <c:v>16486063.739999998</c:v>
                </c:pt>
                <c:pt idx="8">
                  <c:v>4495876.3500000006</c:v>
                </c:pt>
                <c:pt idx="9">
                  <c:v>1136280.3</c:v>
                </c:pt>
                <c:pt idx="10">
                  <c:v>1847832.5</c:v>
                </c:pt>
                <c:pt idx="11">
                  <c:v>27600</c:v>
                </c:pt>
                <c:pt idx="12">
                  <c:v>3848069.55</c:v>
                </c:pt>
                <c:pt idx="13">
                  <c:v>1354800.52</c:v>
                </c:pt>
                <c:pt idx="14">
                  <c:v>1917130.71</c:v>
                </c:pt>
                <c:pt idx="15">
                  <c:v>593033.44000000006</c:v>
                </c:pt>
                <c:pt idx="16">
                  <c:v>1265440.3699999999</c:v>
                </c:pt>
                <c:pt idx="17">
                  <c:v>18379215.259999998</c:v>
                </c:pt>
                <c:pt idx="18">
                  <c:v>1274466.82</c:v>
                </c:pt>
                <c:pt idx="19">
                  <c:v>780599.55999999994</c:v>
                </c:pt>
                <c:pt idx="20">
                  <c:v>340639.74</c:v>
                </c:pt>
                <c:pt idx="21">
                  <c:v>1282261.3999999999</c:v>
                </c:pt>
                <c:pt idx="22">
                  <c:v>274565.56</c:v>
                </c:pt>
                <c:pt idx="23">
                  <c:v>354254.29</c:v>
                </c:pt>
                <c:pt idx="24">
                  <c:v>9574117.7899999991</c:v>
                </c:pt>
                <c:pt idx="25">
                  <c:v>0</c:v>
                </c:pt>
                <c:pt idx="26">
                  <c:v>4498310.0999999996</c:v>
                </c:pt>
                <c:pt idx="27">
                  <c:v>11994500</c:v>
                </c:pt>
                <c:pt idx="28">
                  <c:v>11994500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3190214.55</c:v>
                </c:pt>
                <c:pt idx="44">
                  <c:v>1861277.6199999999</c:v>
                </c:pt>
                <c:pt idx="45">
                  <c:v>215940</c:v>
                </c:pt>
                <c:pt idx="46">
                  <c:v>427200.12</c:v>
                </c:pt>
                <c:pt idx="47">
                  <c:v>0</c:v>
                </c:pt>
                <c:pt idx="48">
                  <c:v>3660071.3600000003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3542565.5200000005</c:v>
                </c:pt>
                <c:pt idx="54">
                  <c:v>2115002.87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138326275.43000001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930638.80999999994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1830035.6800000002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EGRESOS'!$I$10:$I$75</c:f>
              <c:numCache>
                <c:formatCode>#,##0.00</c:formatCode>
                <c:ptCount val="66"/>
                <c:pt idx="0">
                  <c:v>24508464.359999999</c:v>
                </c:pt>
                <c:pt idx="1">
                  <c:v>14385826.98</c:v>
                </c:pt>
                <c:pt idx="2">
                  <c:v>8185674.1799999997</c:v>
                </c:pt>
                <c:pt idx="3">
                  <c:v>5045000</c:v>
                </c:pt>
                <c:pt idx="4">
                  <c:v>0</c:v>
                </c:pt>
                <c:pt idx="5">
                  <c:v>0</c:v>
                </c:pt>
                <c:pt idx="6">
                  <c:v>1155152.8</c:v>
                </c:pt>
                <c:pt idx="7">
                  <c:v>1979625.2799999998</c:v>
                </c:pt>
                <c:pt idx="8">
                  <c:v>558455.87</c:v>
                </c:pt>
                <c:pt idx="9">
                  <c:v>8100</c:v>
                </c:pt>
                <c:pt idx="10">
                  <c:v>213895</c:v>
                </c:pt>
                <c:pt idx="11">
                  <c:v>11000</c:v>
                </c:pt>
                <c:pt idx="12">
                  <c:v>368181</c:v>
                </c:pt>
                <c:pt idx="13">
                  <c:v>53071.17</c:v>
                </c:pt>
                <c:pt idx="14">
                  <c:v>234535.69</c:v>
                </c:pt>
                <c:pt idx="15">
                  <c:v>47151.63</c:v>
                </c:pt>
                <c:pt idx="16">
                  <c:v>485234.92</c:v>
                </c:pt>
                <c:pt idx="17">
                  <c:v>3738748.6100000003</c:v>
                </c:pt>
                <c:pt idx="18">
                  <c:v>367907.8</c:v>
                </c:pt>
                <c:pt idx="19">
                  <c:v>10620</c:v>
                </c:pt>
                <c:pt idx="20">
                  <c:v>295</c:v>
                </c:pt>
                <c:pt idx="21">
                  <c:v>123900</c:v>
                </c:pt>
                <c:pt idx="22">
                  <c:v>704</c:v>
                </c:pt>
                <c:pt idx="23">
                  <c:v>0</c:v>
                </c:pt>
                <c:pt idx="24">
                  <c:v>1550481.99</c:v>
                </c:pt>
                <c:pt idx="25">
                  <c:v>0</c:v>
                </c:pt>
                <c:pt idx="26">
                  <c:v>1684839.82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2904263.49</c:v>
                </c:pt>
                <c:pt idx="54">
                  <c:v>1476700.84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24508464.359999999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EGRESOS'!$J$10:$J$75</c:f>
              <c:numCache>
                <c:formatCode>#,##0.00</c:formatCode>
                <c:ptCount val="66"/>
                <c:pt idx="0">
                  <c:v>14046908.879999999</c:v>
                </c:pt>
                <c:pt idx="1">
                  <c:v>9321708.459999999</c:v>
                </c:pt>
                <c:pt idx="2">
                  <c:v>8130059.1799999997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1146649.28</c:v>
                </c:pt>
                <c:pt idx="7">
                  <c:v>1998269.13</c:v>
                </c:pt>
                <c:pt idx="8">
                  <c:v>495784.05</c:v>
                </c:pt>
                <c:pt idx="9">
                  <c:v>415360</c:v>
                </c:pt>
                <c:pt idx="10">
                  <c:v>397922.5</c:v>
                </c:pt>
                <c:pt idx="11">
                  <c:v>5000</c:v>
                </c:pt>
                <c:pt idx="12">
                  <c:v>378673.6</c:v>
                </c:pt>
                <c:pt idx="13">
                  <c:v>51104.73</c:v>
                </c:pt>
                <c:pt idx="14">
                  <c:v>144153.1</c:v>
                </c:pt>
                <c:pt idx="15">
                  <c:v>86076.42</c:v>
                </c:pt>
                <c:pt idx="16">
                  <c:v>24194.73</c:v>
                </c:pt>
                <c:pt idx="17">
                  <c:v>1164431.29</c:v>
                </c:pt>
                <c:pt idx="18">
                  <c:v>83448.33</c:v>
                </c:pt>
                <c:pt idx="19">
                  <c:v>665.87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159.99</c:v>
                </c:pt>
                <c:pt idx="24">
                  <c:v>926978.96</c:v>
                </c:pt>
                <c:pt idx="25">
                  <c:v>0</c:v>
                </c:pt>
                <c:pt idx="26">
                  <c:v>153178.14000000001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62500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62500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14046908.879999999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107</v>
      </c>
      <c r="B90" s="38" t="s">
        <v>102</v>
      </c>
      <c r="C90" s="38"/>
    </row>
    <row r="91" spans="1:3" x14ac:dyDescent="0.25">
      <c r="A91" s="38" t="s">
        <v>111</v>
      </c>
      <c r="B91" s="38" t="s">
        <v>110</v>
      </c>
      <c r="C91" s="38"/>
    </row>
    <row r="92" spans="1:3" x14ac:dyDescent="0.25">
      <c r="A92" s="38" t="s">
        <v>109</v>
      </c>
      <c r="B92" s="38" t="s">
        <v>106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108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67" workbookViewId="0">
      <selection activeCell="K17" sqref="K17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138326275.43000001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>
        <f t="shared" ref="I10:J10" si="1">I11+I17+I27+I37+I45+I53+I63+I68+I71</f>
        <v>24508464.359999999</v>
      </c>
      <c r="J10" s="61">
        <f t="shared" si="1"/>
        <v>14046908.879999999</v>
      </c>
      <c r="K10" s="61"/>
      <c r="L10" s="61"/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84733716.359999985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>G12+G13+G14+G15+G16</f>
        <v>11474209.91</v>
      </c>
      <c r="H11" s="15">
        <f>H12+H13+H14+H15+H16</f>
        <v>10083489.77</v>
      </c>
      <c r="I11" s="15">
        <f>I12+I13+I14+I15+I16</f>
        <v>14385826.98</v>
      </c>
      <c r="J11" s="15">
        <f>J12+J13+J14+J15+J16</f>
        <v>9321708.459999999</v>
      </c>
      <c r="K11" s="54"/>
      <c r="L11" s="54"/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68494300.280000001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>
        <v>8185674.1799999997</v>
      </c>
      <c r="J12" s="30">
        <v>8130059.1799999997</v>
      </c>
      <c r="K12" s="30"/>
      <c r="L12" s="30"/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6858237.0499999998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>
        <v>5045000</v>
      </c>
      <c r="J13" s="30">
        <v>45000</v>
      </c>
      <c r="K13" s="30"/>
      <c r="L13" s="30"/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/>
      <c r="L14" s="6"/>
      <c r="M14" s="6"/>
      <c r="N14" s="30"/>
    </row>
    <row r="15" spans="1:18" ht="25.5" x14ac:dyDescent="0.25">
      <c r="A15" s="17" t="s">
        <v>5</v>
      </c>
      <c r="B15" s="61">
        <f t="shared" ref="B15" si="2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/>
      <c r="L15" s="6"/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9381179.0299999993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>
        <v>1155152.8</v>
      </c>
      <c r="J16" s="30">
        <v>1146649.28</v>
      </c>
      <c r="K16" s="30"/>
      <c r="L16" s="30"/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16486063.739999998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>G18+G19+G20+G21+G22+G23+G24+G25+G26</f>
        <v>2502827.2399999998</v>
      </c>
      <c r="H17" s="16">
        <f>H18+H19+H20+H21+H22+H23+H24+H25+H26</f>
        <v>3125808.3699999996</v>
      </c>
      <c r="I17" s="16">
        <f>I18+I19+I20+I21+I22+I23+I24+I25+I26</f>
        <v>1979625.2799999998</v>
      </c>
      <c r="J17" s="16">
        <f>J18+J19+J20+J21+J22+J23+J24+J25+J26</f>
        <v>1998269.13</v>
      </c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1">
        <f t="shared" ref="B18:B26" si="3">C18+D18+E18+F18+G18+H18+I18+J18+K18+L18+M18+N18</f>
        <v>4495876.3500000006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>
        <v>558455.87</v>
      </c>
      <c r="J18" s="30">
        <v>495784.05</v>
      </c>
      <c r="K18" s="30"/>
      <c r="L18" s="30"/>
      <c r="M18" s="30"/>
      <c r="N18" s="30"/>
    </row>
    <row r="19" spans="1:17" ht="25.5" x14ac:dyDescent="0.25">
      <c r="A19" s="17" t="s">
        <v>9</v>
      </c>
      <c r="B19" s="61">
        <f t="shared" si="3"/>
        <v>1136280.3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>
        <v>8100</v>
      </c>
      <c r="J19" s="30">
        <v>415360</v>
      </c>
      <c r="K19" s="6"/>
      <c r="L19" s="30"/>
      <c r="M19" s="30"/>
      <c r="N19" s="30"/>
    </row>
    <row r="20" spans="1:17" ht="15" x14ac:dyDescent="0.25">
      <c r="A20" s="17" t="s">
        <v>10</v>
      </c>
      <c r="B20" s="61">
        <f t="shared" si="3"/>
        <v>1847832.5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>
        <v>213895</v>
      </c>
      <c r="J20" s="30">
        <v>397922.5</v>
      </c>
      <c r="K20" s="30"/>
      <c r="L20" s="30"/>
      <c r="M20" s="30"/>
      <c r="N20" s="30"/>
    </row>
    <row r="21" spans="1:17" ht="18" customHeight="1" x14ac:dyDescent="0.25">
      <c r="A21" s="17" t="s">
        <v>11</v>
      </c>
      <c r="B21" s="61">
        <f t="shared" si="3"/>
        <v>27600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>
        <v>11000</v>
      </c>
      <c r="J21" s="30">
        <v>5000</v>
      </c>
      <c r="K21" s="30"/>
      <c r="L21" s="30"/>
      <c r="M21" s="30"/>
      <c r="N21" s="30"/>
    </row>
    <row r="22" spans="1:17" ht="15" x14ac:dyDescent="0.25">
      <c r="A22" s="17" t="s">
        <v>12</v>
      </c>
      <c r="B22" s="61">
        <f t="shared" si="3"/>
        <v>3848069.55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>
        <v>368181</v>
      </c>
      <c r="J22" s="30">
        <v>378673.6</v>
      </c>
      <c r="K22" s="30"/>
      <c r="L22" s="30"/>
      <c r="M22" s="30"/>
      <c r="N22" s="30"/>
    </row>
    <row r="23" spans="1:17" ht="15" x14ac:dyDescent="0.25">
      <c r="A23" s="17" t="s">
        <v>13</v>
      </c>
      <c r="B23" s="61">
        <f t="shared" si="3"/>
        <v>1354800.52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>
        <v>53071.17</v>
      </c>
      <c r="J23" s="30">
        <v>51104.73</v>
      </c>
      <c r="K23" s="30"/>
      <c r="L23" s="30"/>
      <c r="M23" s="30"/>
      <c r="N23" s="30"/>
    </row>
    <row r="24" spans="1:17" ht="38.25" x14ac:dyDescent="0.25">
      <c r="A24" s="17" t="s">
        <v>14</v>
      </c>
      <c r="B24" s="61">
        <f t="shared" si="3"/>
        <v>1917130.71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>
        <v>234535.69</v>
      </c>
      <c r="J24" s="30">
        <v>144153.1</v>
      </c>
      <c r="K24" s="30"/>
      <c r="L24" s="30"/>
      <c r="M24" s="30"/>
      <c r="N24" s="30"/>
    </row>
    <row r="25" spans="1:17" ht="25.5" x14ac:dyDescent="0.25">
      <c r="A25" s="17" t="s">
        <v>15</v>
      </c>
      <c r="B25" s="61">
        <f t="shared" si="3"/>
        <v>593033.44000000006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>
        <v>47151.63</v>
      </c>
      <c r="J25" s="30">
        <v>86076.42</v>
      </c>
      <c r="K25" s="30"/>
      <c r="L25" s="30"/>
      <c r="M25" s="30"/>
      <c r="N25" s="30"/>
    </row>
    <row r="26" spans="1:17" ht="25.5" x14ac:dyDescent="0.25">
      <c r="A26" s="17" t="s">
        <v>39</v>
      </c>
      <c r="B26" s="61">
        <f t="shared" si="3"/>
        <v>1265440.3699999999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>
        <v>485234.92</v>
      </c>
      <c r="J26" s="30">
        <v>24194.73</v>
      </c>
      <c r="K26" s="30"/>
      <c r="L26" s="30"/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18379215.259999998</v>
      </c>
      <c r="C27" s="65">
        <f t="shared" ref="C27:J27" si="4">C28+C29+C30+C31+C32+C33+C34+C35+C36</f>
        <v>928482</v>
      </c>
      <c r="D27" s="53">
        <f t="shared" si="4"/>
        <v>2444020.4</v>
      </c>
      <c r="E27" s="54">
        <f t="shared" si="4"/>
        <v>4547600.1099999994</v>
      </c>
      <c r="F27" s="16">
        <f t="shared" si="4"/>
        <v>2184450.7400000002</v>
      </c>
      <c r="G27" s="12">
        <f t="shared" si="4"/>
        <v>1834856.4300000002</v>
      </c>
      <c r="H27" s="16">
        <f t="shared" si="4"/>
        <v>1536625.6800000002</v>
      </c>
      <c r="I27" s="16">
        <f t="shared" si="4"/>
        <v>3738748.6100000003</v>
      </c>
      <c r="J27" s="16">
        <f t="shared" si="4"/>
        <v>1164431.29</v>
      </c>
      <c r="K27" s="15"/>
      <c r="L27" s="15"/>
      <c r="M27" s="16"/>
      <c r="N27" s="16"/>
    </row>
    <row r="28" spans="1:17" ht="25.5" x14ac:dyDescent="0.25">
      <c r="A28" s="17" t="s">
        <v>17</v>
      </c>
      <c r="B28" s="61">
        <f t="shared" ref="B28:C40" si="5">C28+D28+E28+F28+G28+H28+I28+J28+K28+L28+M28+N28</f>
        <v>1274466.82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>
        <v>367907.8</v>
      </c>
      <c r="J28" s="30">
        <v>83448.33</v>
      </c>
      <c r="K28" s="30"/>
      <c r="L28" s="30"/>
      <c r="M28" s="30"/>
      <c r="N28" s="30"/>
    </row>
    <row r="29" spans="1:17" ht="15" x14ac:dyDescent="0.25">
      <c r="A29" s="17" t="s">
        <v>18</v>
      </c>
      <c r="B29" s="61">
        <f t="shared" si="5"/>
        <v>780599.55999999994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>
        <v>10620</v>
      </c>
      <c r="J29" s="30">
        <v>665.87</v>
      </c>
      <c r="K29" s="30"/>
      <c r="L29" s="30"/>
      <c r="M29" s="30"/>
      <c r="N29" s="30"/>
    </row>
    <row r="30" spans="1:17" ht="25.5" x14ac:dyDescent="0.25">
      <c r="A30" s="17" t="s">
        <v>19</v>
      </c>
      <c r="B30" s="61">
        <f t="shared" si="5"/>
        <v>340639.74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>
        <v>295</v>
      </c>
      <c r="J30" s="30">
        <v>0</v>
      </c>
      <c r="K30" s="30"/>
      <c r="L30" s="30"/>
      <c r="M30" s="30"/>
      <c r="N30" s="30"/>
    </row>
    <row r="31" spans="1:17" ht="15" x14ac:dyDescent="0.25">
      <c r="A31" s="17" t="s">
        <v>20</v>
      </c>
      <c r="B31" s="61">
        <f t="shared" si="5"/>
        <v>1282261.3999999999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>
        <v>123900</v>
      </c>
      <c r="J31" s="30">
        <v>0</v>
      </c>
      <c r="K31" s="30"/>
      <c r="L31" s="30"/>
      <c r="M31" s="30"/>
      <c r="N31" s="30"/>
    </row>
    <row r="32" spans="1:17" ht="25.5" x14ac:dyDescent="0.25">
      <c r="A32" s="17" t="s">
        <v>21</v>
      </c>
      <c r="B32" s="61">
        <f t="shared" si="5"/>
        <v>274565.56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>
        <v>704</v>
      </c>
      <c r="J32" s="30">
        <v>0</v>
      </c>
      <c r="K32" s="30"/>
      <c r="L32" s="30"/>
      <c r="M32" s="30"/>
      <c r="N32" s="30"/>
    </row>
    <row r="33" spans="1:14" ht="25.5" x14ac:dyDescent="0.25">
      <c r="A33" s="17" t="s">
        <v>22</v>
      </c>
      <c r="B33" s="61">
        <f t="shared" si="5"/>
        <v>354254.29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>
        <v>0</v>
      </c>
      <c r="J33" s="30">
        <v>159.99</v>
      </c>
      <c r="K33" s="30"/>
      <c r="L33" s="30"/>
      <c r="M33" s="30"/>
      <c r="N33" s="30"/>
    </row>
    <row r="34" spans="1:14" ht="25.5" x14ac:dyDescent="0.25">
      <c r="A34" s="17" t="s">
        <v>23</v>
      </c>
      <c r="B34" s="61">
        <f t="shared" si="5"/>
        <v>9574117.7899999991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>
        <v>1550481.99</v>
      </c>
      <c r="J34" s="30">
        <v>926978.96</v>
      </c>
      <c r="K34" s="30"/>
      <c r="L34" s="30"/>
      <c r="M34" s="30"/>
      <c r="N34" s="30"/>
    </row>
    <row r="35" spans="1:14" ht="38.25" x14ac:dyDescent="0.25">
      <c r="A35" s="17" t="s">
        <v>40</v>
      </c>
      <c r="B35" s="61">
        <f t="shared" si="5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>
        <v>0</v>
      </c>
      <c r="J35" s="30">
        <v>0</v>
      </c>
      <c r="K35" s="30"/>
      <c r="L35" s="6"/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4498310.0999999996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>
        <v>1684839.82</v>
      </c>
      <c r="J36" s="30">
        <v>153178.14000000001</v>
      </c>
      <c r="K36" s="30"/>
      <c r="L36" s="30"/>
      <c r="M36" s="30"/>
      <c r="N36" s="30"/>
    </row>
    <row r="37" spans="1:14" ht="15" x14ac:dyDescent="0.25">
      <c r="A37" s="14" t="s">
        <v>25</v>
      </c>
      <c r="B37" s="73">
        <f>C37+D37+E37+F37+G37+H37+I37+J37+K37+L37+M37+N37</f>
        <v>11994500</v>
      </c>
      <c r="C37" s="54">
        <v>1497000</v>
      </c>
      <c r="D37" s="53">
        <f>+D38+D39+D40+D41+D42+D43+D44</f>
        <v>705000</v>
      </c>
      <c r="E37" s="54">
        <f t="shared" ref="E37:J37" si="6">E38+E39+E40+E41+E42+E43+E44</f>
        <v>2078000</v>
      </c>
      <c r="F37" s="16">
        <f t="shared" si="6"/>
        <v>1719000</v>
      </c>
      <c r="G37" s="16">
        <f t="shared" si="6"/>
        <v>1495500</v>
      </c>
      <c r="H37" s="54">
        <f t="shared" si="6"/>
        <v>1500000</v>
      </c>
      <c r="I37" s="54">
        <f t="shared" si="6"/>
        <v>1500000</v>
      </c>
      <c r="J37" s="54">
        <f t="shared" si="6"/>
        <v>1500000</v>
      </c>
      <c r="K37" s="54"/>
      <c r="L37" s="16"/>
      <c r="M37" s="16"/>
      <c r="N37" s="16"/>
    </row>
    <row r="38" spans="1:14" ht="25.5" x14ac:dyDescent="0.25">
      <c r="A38" s="17" t="s">
        <v>26</v>
      </c>
      <c r="B38" s="73">
        <f t="shared" si="5"/>
        <v>11994500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>
        <v>1500000</v>
      </c>
      <c r="J38" s="30">
        <v>1500000</v>
      </c>
      <c r="K38" s="30"/>
      <c r="L38" s="30"/>
      <c r="M38" s="6"/>
      <c r="N38" s="6"/>
    </row>
    <row r="39" spans="1:14" ht="25.5" x14ac:dyDescent="0.25">
      <c r="A39" s="17" t="s">
        <v>41</v>
      </c>
      <c r="B39" s="61">
        <f t="shared" si="5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74">
        <v>0</v>
      </c>
      <c r="J39" s="74">
        <v>0</v>
      </c>
      <c r="K39" s="18"/>
      <c r="L39" s="18"/>
      <c r="M39" s="30"/>
      <c r="N39" s="30"/>
    </row>
    <row r="40" spans="1:14" ht="25.5" x14ac:dyDescent="0.25">
      <c r="A40" s="17" t="s">
        <v>42</v>
      </c>
      <c r="B40" s="61">
        <f t="shared" si="5"/>
        <v>0</v>
      </c>
      <c r="C40" s="71">
        <f t="shared" si="5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74">
        <v>0</v>
      </c>
      <c r="J40" s="74">
        <v>0</v>
      </c>
      <c r="K40" s="18"/>
      <c r="L40" s="18"/>
      <c r="M40" s="30"/>
      <c r="N40" s="30"/>
    </row>
    <row r="41" spans="1:14" ht="25.5" x14ac:dyDescent="0.25">
      <c r="A41" s="17" t="s">
        <v>43</v>
      </c>
      <c r="B41" s="61">
        <f t="shared" ref="B41:C52" si="7">C41+D41+E41+F41+G41+H41+I41+J41+K41+L41+M41+N41</f>
        <v>0</v>
      </c>
      <c r="C41" s="71">
        <f t="shared" si="7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74">
        <v>0</v>
      </c>
      <c r="J41" s="74">
        <v>0</v>
      </c>
      <c r="K41" s="18"/>
      <c r="L41" s="18"/>
      <c r="M41" s="30"/>
      <c r="N41" s="30"/>
    </row>
    <row r="42" spans="1:14" ht="25.5" x14ac:dyDescent="0.25">
      <c r="A42" s="17" t="s">
        <v>44</v>
      </c>
      <c r="B42" s="61">
        <f t="shared" si="7"/>
        <v>0</v>
      </c>
      <c r="C42" s="71">
        <f t="shared" si="7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74">
        <v>0</v>
      </c>
      <c r="J42" s="74">
        <v>0</v>
      </c>
      <c r="K42" s="18"/>
      <c r="L42" s="18"/>
      <c r="M42" s="30"/>
      <c r="N42" s="30"/>
    </row>
    <row r="43" spans="1:14" ht="25.5" x14ac:dyDescent="0.25">
      <c r="A43" s="17" t="s">
        <v>27</v>
      </c>
      <c r="B43" s="61">
        <f t="shared" si="7"/>
        <v>0</v>
      </c>
      <c r="C43" s="71">
        <f t="shared" si="7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74">
        <v>0</v>
      </c>
      <c r="J43" s="74">
        <v>0</v>
      </c>
      <c r="K43" s="18"/>
      <c r="L43" s="18"/>
      <c r="M43" s="30"/>
      <c r="N43" s="30"/>
    </row>
    <row r="44" spans="1:14" ht="25.5" x14ac:dyDescent="0.25">
      <c r="A44" s="17" t="s">
        <v>45</v>
      </c>
      <c r="B44" s="61">
        <f t="shared" si="7"/>
        <v>0</v>
      </c>
      <c r="C44" s="71">
        <f t="shared" si="7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74">
        <v>0</v>
      </c>
      <c r="J44" s="74">
        <v>0</v>
      </c>
      <c r="K44" s="18"/>
      <c r="L44" s="18"/>
      <c r="M44" s="30"/>
      <c r="N44" s="30"/>
    </row>
    <row r="45" spans="1:14" ht="15" x14ac:dyDescent="0.25">
      <c r="A45" s="14" t="s">
        <v>46</v>
      </c>
      <c r="B45" s="61">
        <f t="shared" si="7"/>
        <v>0</v>
      </c>
      <c r="C45" s="61">
        <f t="shared" si="7"/>
        <v>0</v>
      </c>
      <c r="D45" s="54">
        <v>0</v>
      </c>
      <c r="E45" s="54">
        <f t="shared" ref="E45:J45" si="8">E46+E47+E48+E49+E50+E51+E52</f>
        <v>0</v>
      </c>
      <c r="F45" s="54">
        <f t="shared" si="8"/>
        <v>0</v>
      </c>
      <c r="G45" s="54">
        <f t="shared" si="8"/>
        <v>0</v>
      </c>
      <c r="H45" s="54">
        <f t="shared" si="8"/>
        <v>0</v>
      </c>
      <c r="I45" s="54">
        <f t="shared" si="8"/>
        <v>0</v>
      </c>
      <c r="J45" s="54">
        <f t="shared" si="8"/>
        <v>0</v>
      </c>
      <c r="K45" s="18"/>
      <c r="L45" s="18"/>
      <c r="M45" s="30"/>
      <c r="N45" s="30"/>
    </row>
    <row r="46" spans="1:14" ht="25.5" x14ac:dyDescent="0.25">
      <c r="A46" s="17" t="s">
        <v>47</v>
      </c>
      <c r="B46" s="61">
        <f t="shared" si="7"/>
        <v>0</v>
      </c>
      <c r="C46" s="71">
        <f t="shared" si="7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74">
        <v>0</v>
      </c>
      <c r="J46" s="74">
        <v>0</v>
      </c>
      <c r="K46" s="18"/>
      <c r="L46" s="18"/>
      <c r="M46" s="30"/>
      <c r="N46" s="30"/>
    </row>
    <row r="47" spans="1:14" ht="25.5" x14ac:dyDescent="0.25">
      <c r="A47" s="17" t="s">
        <v>48</v>
      </c>
      <c r="B47" s="61">
        <f t="shared" si="7"/>
        <v>0</v>
      </c>
      <c r="C47" s="71">
        <f t="shared" si="7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74">
        <v>0</v>
      </c>
      <c r="J47" s="74">
        <v>0</v>
      </c>
      <c r="K47" s="18"/>
      <c r="L47" s="18"/>
      <c r="M47" s="30"/>
      <c r="N47" s="30"/>
    </row>
    <row r="48" spans="1:14" ht="25.5" x14ac:dyDescent="0.25">
      <c r="A48" s="17" t="s">
        <v>49</v>
      </c>
      <c r="B48" s="61">
        <f t="shared" si="7"/>
        <v>0</v>
      </c>
      <c r="C48" s="71">
        <f t="shared" si="7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74">
        <v>0</v>
      </c>
      <c r="J48" s="74">
        <v>0</v>
      </c>
      <c r="K48" s="18"/>
      <c r="L48" s="18"/>
      <c r="M48" s="30"/>
      <c r="N48" s="30"/>
    </row>
    <row r="49" spans="1:14" ht="25.5" x14ac:dyDescent="0.25">
      <c r="A49" s="17" t="s">
        <v>50</v>
      </c>
      <c r="B49" s="61">
        <f t="shared" si="7"/>
        <v>0</v>
      </c>
      <c r="C49" s="71">
        <f t="shared" si="7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74">
        <v>0</v>
      </c>
      <c r="J49" s="74">
        <v>0</v>
      </c>
      <c r="K49" s="18"/>
      <c r="L49" s="18"/>
      <c r="M49" s="30"/>
      <c r="N49" s="30"/>
    </row>
    <row r="50" spans="1:14" ht="25.5" x14ac:dyDescent="0.25">
      <c r="A50" s="17" t="s">
        <v>51</v>
      </c>
      <c r="B50" s="61">
        <f t="shared" si="7"/>
        <v>0</v>
      </c>
      <c r="C50" s="71">
        <f t="shared" si="7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74">
        <v>0</v>
      </c>
      <c r="J50" s="74">
        <v>0</v>
      </c>
      <c r="K50" s="18"/>
      <c r="L50" s="18"/>
      <c r="M50" s="30"/>
      <c r="N50" s="30"/>
    </row>
    <row r="51" spans="1:14" ht="25.5" x14ac:dyDescent="0.25">
      <c r="A51" s="17" t="s">
        <v>52</v>
      </c>
      <c r="B51" s="61">
        <f t="shared" si="7"/>
        <v>0</v>
      </c>
      <c r="C51" s="71">
        <f t="shared" si="7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74">
        <v>0</v>
      </c>
      <c r="J51" s="74">
        <v>0</v>
      </c>
      <c r="K51" s="18"/>
      <c r="L51" s="18"/>
      <c r="M51" s="30"/>
      <c r="N51" s="30"/>
    </row>
    <row r="52" spans="1:14" ht="25.5" x14ac:dyDescent="0.25">
      <c r="A52" s="17" t="s">
        <v>53</v>
      </c>
      <c r="B52" s="61">
        <f t="shared" si="7"/>
        <v>0</v>
      </c>
      <c r="C52" s="71">
        <f t="shared" si="7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74">
        <v>0</v>
      </c>
      <c r="J52" s="74">
        <v>0</v>
      </c>
      <c r="K52" s="18"/>
      <c r="L52" s="18"/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3190214.55</v>
      </c>
      <c r="C53" s="61">
        <v>0</v>
      </c>
      <c r="D53" s="68">
        <f t="shared" ref="D53:J53" si="9">D54+D55+D56+D57+D58+D59+D60+D61+D62</f>
        <v>632102.41999999993</v>
      </c>
      <c r="E53" s="54">
        <f t="shared" si="9"/>
        <v>22361</v>
      </c>
      <c r="F53" s="16">
        <f t="shared" si="9"/>
        <v>951871.36999999988</v>
      </c>
      <c r="G53" s="16">
        <f t="shared" si="9"/>
        <v>1227802.8400000001</v>
      </c>
      <c r="H53" s="54">
        <f t="shared" si="9"/>
        <v>293576.92</v>
      </c>
      <c r="I53" s="54">
        <f t="shared" si="9"/>
        <v>0</v>
      </c>
      <c r="J53" s="54">
        <f t="shared" si="9"/>
        <v>62500</v>
      </c>
      <c r="K53" s="54"/>
      <c r="L53" s="15"/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1861277.6199999999</v>
      </c>
      <c r="C54" s="71">
        <f>D54+E54+F54+G54+H54+I54+J54+K54+L54+M54+N54+O54</f>
        <v>930638.80999999994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72">
        <v>0</v>
      </c>
      <c r="J54" s="72">
        <v>0</v>
      </c>
      <c r="K54" s="30"/>
      <c r="L54" s="30"/>
      <c r="M54" s="30"/>
      <c r="N54" s="30"/>
    </row>
    <row r="55" spans="1:14" ht="25.5" x14ac:dyDescent="0.25">
      <c r="A55" s="17" t="s">
        <v>30</v>
      </c>
      <c r="B55" s="61">
        <f>C55+D55+E55+F55+G55+H55+I55+J55+K55+L55+M55+N55</f>
        <v>215940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72">
        <v>0</v>
      </c>
      <c r="J55" s="72">
        <v>0</v>
      </c>
      <c r="K55" s="30"/>
      <c r="L55" s="30"/>
      <c r="M55" s="30"/>
      <c r="N55" s="30"/>
    </row>
    <row r="56" spans="1:14" ht="25.5" x14ac:dyDescent="0.25">
      <c r="A56" s="17" t="s">
        <v>31</v>
      </c>
      <c r="B56" s="61">
        <f t="shared" ref="B56:C74" si="10">C56+D56+E56+F56+G56+H56+I56+J56+K56+L56+M56+N56</f>
        <v>427200.12</v>
      </c>
      <c r="C56" s="71">
        <f t="shared" si="10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72">
        <v>0</v>
      </c>
      <c r="J56" s="72">
        <v>0</v>
      </c>
      <c r="K56" s="30"/>
      <c r="L56" s="30"/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72">
        <v>0</v>
      </c>
      <c r="J57" s="72">
        <v>0</v>
      </c>
      <c r="K57" s="30"/>
      <c r="L57" s="30"/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3660071.3600000003</v>
      </c>
      <c r="C58" s="71">
        <f>D58+E58+F58+G58+H58+I58+J58+K58+L58+M58+N58+O58</f>
        <v>1830035.6800000002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72">
        <v>0</v>
      </c>
      <c r="J58" s="30">
        <v>62500</v>
      </c>
      <c r="K58" s="30"/>
      <c r="L58" s="30"/>
      <c r="M58" s="30"/>
      <c r="N58" s="30"/>
    </row>
    <row r="59" spans="1:14" ht="15" x14ac:dyDescent="0.25">
      <c r="A59" s="17" t="s">
        <v>54</v>
      </c>
      <c r="B59" s="61">
        <f t="shared" si="10"/>
        <v>0</v>
      </c>
      <c r="C59" s="71">
        <f t="shared" si="10"/>
        <v>0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72">
        <v>0</v>
      </c>
      <c r="J59" s="72">
        <v>0</v>
      </c>
      <c r="K59" s="30"/>
      <c r="L59" s="30"/>
      <c r="M59" s="30"/>
      <c r="N59" s="6"/>
    </row>
    <row r="60" spans="1:14" ht="15" x14ac:dyDescent="0.25">
      <c r="A60" s="17" t="s">
        <v>55</v>
      </c>
      <c r="B60" s="61">
        <f t="shared" si="10"/>
        <v>0</v>
      </c>
      <c r="C60" s="71">
        <f t="shared" si="10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72">
        <v>0</v>
      </c>
      <c r="J60" s="72">
        <v>0</v>
      </c>
      <c r="K60" s="30"/>
      <c r="L60" s="30"/>
      <c r="M60" s="30"/>
      <c r="N60" s="6"/>
    </row>
    <row r="61" spans="1:14" ht="15" x14ac:dyDescent="0.25">
      <c r="A61" s="17" t="s">
        <v>34</v>
      </c>
      <c r="B61" s="61">
        <f t="shared" si="10"/>
        <v>0</v>
      </c>
      <c r="C61" s="71">
        <f t="shared" si="10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72">
        <v>0</v>
      </c>
      <c r="J61" s="72">
        <v>0</v>
      </c>
      <c r="K61" s="30"/>
      <c r="L61" s="30"/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72">
        <v>0</v>
      </c>
      <c r="J62" s="72">
        <v>0</v>
      </c>
      <c r="K62" s="30"/>
      <c r="L62" s="30"/>
      <c r="M62" s="30"/>
      <c r="N62" s="16"/>
    </row>
    <row r="63" spans="1:14" ht="15" x14ac:dyDescent="0.25">
      <c r="A63" s="14" t="s">
        <v>57</v>
      </c>
      <c r="B63" s="61">
        <f t="shared" si="10"/>
        <v>3542565.5200000005</v>
      </c>
      <c r="C63" s="61">
        <v>0</v>
      </c>
      <c r="D63" s="54">
        <f t="shared" ref="D63:J63" si="11">D64+D65+D66+D67</f>
        <v>0</v>
      </c>
      <c r="E63" s="54">
        <f t="shared" si="11"/>
        <v>0</v>
      </c>
      <c r="F63" s="16">
        <f t="shared" si="11"/>
        <v>0</v>
      </c>
      <c r="G63" s="16">
        <f t="shared" si="11"/>
        <v>0</v>
      </c>
      <c r="H63" s="16">
        <f t="shared" si="11"/>
        <v>638302.03</v>
      </c>
      <c r="I63" s="16">
        <f t="shared" si="11"/>
        <v>2904263.49</v>
      </c>
      <c r="J63" s="16">
        <f t="shared" si="11"/>
        <v>0</v>
      </c>
      <c r="K63" s="54"/>
      <c r="L63" s="54"/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2115002.87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>
        <v>1476700.84</v>
      </c>
      <c r="J64" s="6">
        <v>0</v>
      </c>
      <c r="K64" s="30"/>
      <c r="L64" s="30"/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1427562.65</v>
      </c>
      <c r="C65" s="71"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6">
        <v>1427562.65</v>
      </c>
      <c r="J65" s="6">
        <v>0</v>
      </c>
      <c r="K65" s="30"/>
      <c r="L65" s="30"/>
      <c r="M65" s="30"/>
      <c r="N65" s="30"/>
    </row>
    <row r="66" spans="1:14" ht="25.5" x14ac:dyDescent="0.25">
      <c r="A66" s="17" t="s">
        <v>60</v>
      </c>
      <c r="B66" s="61">
        <f t="shared" si="10"/>
        <v>0</v>
      </c>
      <c r="C66" s="71">
        <f t="shared" si="10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72">
        <v>0</v>
      </c>
      <c r="J66" s="72">
        <v>0</v>
      </c>
      <c r="K66" s="30"/>
      <c r="L66" s="30"/>
      <c r="M66" s="30"/>
      <c r="N66" s="30"/>
    </row>
    <row r="67" spans="1:14" ht="38.25" x14ac:dyDescent="0.25">
      <c r="A67" s="17" t="s">
        <v>61</v>
      </c>
      <c r="B67" s="61">
        <f t="shared" si="10"/>
        <v>0</v>
      </c>
      <c r="C67" s="71">
        <f t="shared" si="10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72">
        <v>0</v>
      </c>
      <c r="J67" s="72">
        <v>0</v>
      </c>
      <c r="K67" s="30"/>
      <c r="L67" s="30"/>
      <c r="M67" s="30"/>
      <c r="N67" s="30"/>
    </row>
    <row r="68" spans="1:14" ht="25.5" x14ac:dyDescent="0.25">
      <c r="A68" s="14" t="s">
        <v>62</v>
      </c>
      <c r="B68" s="61">
        <f t="shared" si="10"/>
        <v>0</v>
      </c>
      <c r="C68" s="61">
        <f t="shared" si="10"/>
        <v>0</v>
      </c>
      <c r="D68" s="54">
        <f t="shared" ref="D68:I68" si="12">D69+D70</f>
        <v>0</v>
      </c>
      <c r="E68" s="54">
        <f t="shared" si="12"/>
        <v>0</v>
      </c>
      <c r="F68" s="54">
        <f t="shared" si="12"/>
        <v>0</v>
      </c>
      <c r="G68" s="16">
        <f t="shared" si="12"/>
        <v>0</v>
      </c>
      <c r="H68" s="16">
        <f t="shared" si="12"/>
        <v>0</v>
      </c>
      <c r="I68" s="16">
        <f t="shared" si="12"/>
        <v>0</v>
      </c>
      <c r="J68" s="16">
        <f t="shared" ref="J68" si="13">J69+J70</f>
        <v>0</v>
      </c>
      <c r="K68" s="30"/>
      <c r="L68" s="30"/>
      <c r="M68" s="30"/>
      <c r="N68" s="30"/>
    </row>
    <row r="69" spans="1:14" ht="15" x14ac:dyDescent="0.25">
      <c r="A69" s="17" t="s">
        <v>63</v>
      </c>
      <c r="B69" s="61">
        <f t="shared" si="10"/>
        <v>0</v>
      </c>
      <c r="C69" s="71">
        <f t="shared" si="10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72">
        <v>0</v>
      </c>
      <c r="J69" s="72">
        <v>0</v>
      </c>
      <c r="K69" s="30"/>
      <c r="L69" s="30"/>
      <c r="M69" s="30"/>
      <c r="N69" s="30"/>
    </row>
    <row r="70" spans="1:14" ht="25.5" x14ac:dyDescent="0.25">
      <c r="A70" s="17" t="s">
        <v>64</v>
      </c>
      <c r="B70" s="61">
        <f t="shared" si="10"/>
        <v>0</v>
      </c>
      <c r="C70" s="71">
        <f t="shared" si="10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72">
        <v>0</v>
      </c>
      <c r="J70" s="72">
        <v>0</v>
      </c>
      <c r="K70" s="30"/>
      <c r="L70" s="30"/>
      <c r="M70" s="30"/>
      <c r="N70" s="30"/>
    </row>
    <row r="71" spans="1:14" ht="15" x14ac:dyDescent="0.25">
      <c r="A71" s="14" t="s">
        <v>65</v>
      </c>
      <c r="B71" s="61">
        <f t="shared" si="10"/>
        <v>0</v>
      </c>
      <c r="C71" s="61">
        <f t="shared" si="10"/>
        <v>0</v>
      </c>
      <c r="D71" s="54">
        <f t="shared" ref="D71:I71" si="14">D72+D73+D74</f>
        <v>0</v>
      </c>
      <c r="E71" s="54">
        <f t="shared" si="14"/>
        <v>0</v>
      </c>
      <c r="F71" s="54">
        <f t="shared" si="14"/>
        <v>0</v>
      </c>
      <c r="G71" s="16">
        <f t="shared" si="14"/>
        <v>0</v>
      </c>
      <c r="H71" s="16">
        <f t="shared" si="14"/>
        <v>0</v>
      </c>
      <c r="I71" s="16">
        <f t="shared" si="14"/>
        <v>0</v>
      </c>
      <c r="J71" s="16">
        <f t="shared" ref="J71" si="15">J72+J73+J74</f>
        <v>0</v>
      </c>
      <c r="K71" s="30"/>
      <c r="L71" s="30"/>
      <c r="M71" s="30"/>
      <c r="N71" s="30"/>
    </row>
    <row r="72" spans="1:14" ht="25.5" x14ac:dyDescent="0.25">
      <c r="A72" s="17" t="s">
        <v>66</v>
      </c>
      <c r="B72" s="61">
        <f t="shared" si="10"/>
        <v>0</v>
      </c>
      <c r="C72" s="71">
        <f t="shared" si="10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72">
        <v>0</v>
      </c>
      <c r="J72" s="72">
        <v>0</v>
      </c>
      <c r="K72" s="30"/>
      <c r="L72" s="30"/>
      <c r="M72" s="30"/>
      <c r="N72" s="30"/>
    </row>
    <row r="73" spans="1:14" ht="25.5" x14ac:dyDescent="0.25">
      <c r="A73" s="17" t="s">
        <v>67</v>
      </c>
      <c r="B73" s="61">
        <f t="shared" si="10"/>
        <v>0</v>
      </c>
      <c r="C73" s="71">
        <f t="shared" si="10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72">
        <v>0</v>
      </c>
      <c r="J73" s="72">
        <v>0</v>
      </c>
      <c r="K73" s="30"/>
      <c r="L73" s="30"/>
      <c r="M73" s="30"/>
      <c r="N73" s="30"/>
    </row>
    <row r="74" spans="1:14" ht="25.5" x14ac:dyDescent="0.25">
      <c r="A74" s="17" t="s">
        <v>68</v>
      </c>
      <c r="B74" s="61">
        <f t="shared" si="10"/>
        <v>0</v>
      </c>
      <c r="C74" s="71">
        <f t="shared" si="10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72">
        <v>0</v>
      </c>
      <c r="J74" s="72">
        <v>0</v>
      </c>
      <c r="K74" s="30"/>
      <c r="L74" s="30"/>
      <c r="M74" s="30"/>
      <c r="N74" s="30"/>
    </row>
    <row r="75" spans="1:14" ht="15" x14ac:dyDescent="0.2">
      <c r="A75" s="20" t="s">
        <v>35</v>
      </c>
      <c r="B75" s="62">
        <f t="shared" ref="B75:I75" si="16">B10</f>
        <v>138326275.43000001</v>
      </c>
      <c r="C75" s="62">
        <f t="shared" si="16"/>
        <v>13082753.040000001</v>
      </c>
      <c r="D75" s="67">
        <f t="shared" si="16"/>
        <v>15920583.949999999</v>
      </c>
      <c r="E75" s="67">
        <f t="shared" si="16"/>
        <v>18261665.949999999</v>
      </c>
      <c r="F75" s="67">
        <f t="shared" si="16"/>
        <v>16792900.059999999</v>
      </c>
      <c r="G75" s="67">
        <f t="shared" si="16"/>
        <v>18535196.419999998</v>
      </c>
      <c r="H75" s="67">
        <f t="shared" si="16"/>
        <v>17177802.77</v>
      </c>
      <c r="I75" s="67">
        <f t="shared" si="16"/>
        <v>24508464.359999999</v>
      </c>
      <c r="J75" s="67">
        <f>J10</f>
        <v>14046908.879999999</v>
      </c>
      <c r="K75" s="67"/>
      <c r="L75" s="67"/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138326275.43000001</v>
      </c>
      <c r="C88" s="66">
        <f>C75+C86</f>
        <v>13082753.040000001</v>
      </c>
      <c r="D88" s="66">
        <f>D75+D86</f>
        <v>15920583.949999999</v>
      </c>
      <c r="E88" s="66">
        <f t="shared" ref="E88:N88" si="17">E10</f>
        <v>18261665.949999999</v>
      </c>
      <c r="F88" s="66">
        <f t="shared" si="17"/>
        <v>16792900.059999999</v>
      </c>
      <c r="G88" s="66">
        <f t="shared" si="17"/>
        <v>18535196.419999998</v>
      </c>
      <c r="H88" s="66">
        <f t="shared" si="17"/>
        <v>17177802.77</v>
      </c>
      <c r="I88" s="66">
        <f t="shared" si="17"/>
        <v>24508464.359999999</v>
      </c>
      <c r="J88" s="66">
        <f t="shared" si="17"/>
        <v>14046908.879999999</v>
      </c>
      <c r="K88" s="66">
        <f t="shared" si="17"/>
        <v>0</v>
      </c>
      <c r="L88" s="66">
        <f t="shared" si="17"/>
        <v>0</v>
      </c>
      <c r="M88" s="66">
        <f t="shared" si="17"/>
        <v>0</v>
      </c>
      <c r="N88" s="66">
        <f t="shared" si="17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2" ht="17.25" x14ac:dyDescent="0.35">
      <c r="A101" s="33"/>
      <c r="B101" s="34"/>
      <c r="C101" s="34"/>
      <c r="D101" s="32"/>
      <c r="E101" s="33" t="s">
        <v>104</v>
      </c>
      <c r="F101" s="35"/>
      <c r="G101" s="32"/>
      <c r="H101" s="32"/>
      <c r="I101" s="33" t="s">
        <v>114</v>
      </c>
      <c r="J101" s="32"/>
      <c r="K101" s="32"/>
      <c r="L101" s="32"/>
    </row>
    <row r="102" spans="1:12" ht="16.5" x14ac:dyDescent="0.3">
      <c r="A102" s="36" t="s">
        <v>112</v>
      </c>
      <c r="B102" s="32"/>
      <c r="C102" s="32"/>
      <c r="D102" s="32"/>
      <c r="E102" s="36" t="s">
        <v>105</v>
      </c>
      <c r="F102" s="32"/>
      <c r="G102" s="32"/>
      <c r="H102" s="32"/>
      <c r="I102" s="36" t="s">
        <v>106</v>
      </c>
      <c r="J102" s="32"/>
      <c r="K102" s="32"/>
    </row>
    <row r="103" spans="1:12" ht="15" x14ac:dyDescent="0.25">
      <c r="K103" s="32"/>
    </row>
    <row r="104" spans="1:12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Carmen Alicia Delgado</cp:lastModifiedBy>
  <cp:lastPrinted>2024-09-04T13:11:36Z</cp:lastPrinted>
  <dcterms:created xsi:type="dcterms:W3CDTF">2018-04-17T18:57:16Z</dcterms:created>
  <dcterms:modified xsi:type="dcterms:W3CDTF">2024-09-04T13:11:41Z</dcterms:modified>
</cp:coreProperties>
</file>