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prueba\Desktop\ETICA Y TRANSPARENCIA ABRIL 2026\"/>
    </mc:Choice>
  </mc:AlternateContent>
  <xr:revisionPtr revIDLastSave="0" documentId="13_ncr:1_{B7E1C1C8-D0F7-4D34-9B27-5D47EB5BAA89}" xr6:coauthVersionLast="47" xr6:coauthVersionMax="47" xr10:uidLastSave="{00000000-0000-0000-0000-000000000000}"/>
  <bookViews>
    <workbookView xWindow="-120" yWindow="-120" windowWidth="20730" windowHeight="11160" tabRatio="601" activeTab="2" xr2:uid="{00000000-000D-0000-FFFF-FFFF00000000}"/>
  </bookViews>
  <sheets>
    <sheet name="Plantilla Presupuesto" sheetId="2" r:id="rId1"/>
    <sheet name="Gráfico1" sheetId="5" r:id="rId2"/>
    <sheet name="Planilla de Ingresos y Egresos" sheetId="3" r:id="rId3"/>
    <sheet name="Hoja1" sheetId="4" r:id="rId4"/>
  </sheets>
  <definedNames>
    <definedName name="_xlnm.Print_Titles" localSheetId="2">'Planilla de Ingresos y Egresos'!$15:$15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3" l="1"/>
  <c r="F16" i="3"/>
  <c r="F59" i="3"/>
  <c r="F43" i="3"/>
  <c r="F33" i="3"/>
  <c r="F23" i="3"/>
  <c r="F17" i="3"/>
  <c r="E16" i="3"/>
  <c r="E33" i="3"/>
  <c r="E23" i="3"/>
  <c r="E17" i="3"/>
  <c r="D16" i="3"/>
  <c r="D43" i="3"/>
  <c r="D33" i="3"/>
  <c r="D23" i="3"/>
  <c r="D17" i="3"/>
  <c r="N77" i="3"/>
  <c r="N74" i="3"/>
  <c r="N69" i="3"/>
  <c r="N51" i="3"/>
  <c r="M77" i="3"/>
  <c r="M74" i="3"/>
  <c r="M69" i="3"/>
  <c r="M51" i="3"/>
  <c r="L77" i="3"/>
  <c r="L74" i="3"/>
  <c r="L69" i="3"/>
  <c r="L51" i="3"/>
  <c r="K77" i="3"/>
  <c r="K74" i="3"/>
  <c r="J69" i="3"/>
  <c r="K69" i="3"/>
  <c r="K51" i="3"/>
  <c r="C17" i="3"/>
  <c r="D51" i="3"/>
  <c r="G69" i="3"/>
  <c r="E77" i="3"/>
  <c r="J83" i="3"/>
  <c r="J90" i="3"/>
  <c r="J87" i="3"/>
  <c r="J84" i="3"/>
  <c r="J77" i="3"/>
  <c r="J74" i="3"/>
  <c r="J51" i="3"/>
  <c r="I90" i="3"/>
  <c r="I87" i="3"/>
  <c r="I84" i="3"/>
  <c r="I83" i="3"/>
  <c r="I77" i="3"/>
  <c r="I74" i="3"/>
  <c r="I69" i="3"/>
  <c r="I59" i="3"/>
  <c r="I51" i="3"/>
  <c r="H83" i="3"/>
  <c r="H90" i="3"/>
  <c r="H87" i="3"/>
  <c r="H84" i="3"/>
  <c r="H77" i="3"/>
  <c r="G74" i="3"/>
  <c r="H74" i="3"/>
  <c r="H69" i="3"/>
  <c r="H59" i="3"/>
  <c r="H51" i="3"/>
  <c r="G77" i="3"/>
  <c r="G59" i="3"/>
  <c r="G51" i="3"/>
  <c r="F77" i="3"/>
  <c r="F74" i="3"/>
  <c r="F69" i="3"/>
  <c r="F51" i="3"/>
  <c r="E74" i="3"/>
  <c r="E69" i="3"/>
  <c r="E59" i="3"/>
  <c r="E51" i="3"/>
  <c r="D77" i="3"/>
  <c r="D74" i="3"/>
  <c r="D69" i="3"/>
  <c r="D59" i="3"/>
  <c r="C23" i="3" l="1"/>
  <c r="C74" i="3"/>
  <c r="C33" i="3"/>
  <c r="M81" i="3" l="1"/>
  <c r="L81" i="3" l="1"/>
  <c r="K81" i="3" l="1"/>
  <c r="J81" i="3" l="1"/>
  <c r="I81" i="3" l="1"/>
  <c r="H81" i="3" l="1"/>
  <c r="G81" i="3"/>
  <c r="F81" i="3" l="1"/>
  <c r="B42" i="3"/>
  <c r="B33" i="3"/>
  <c r="B18" i="3" l="1"/>
  <c r="D81" i="3" l="1"/>
  <c r="D94" i="3" s="1"/>
  <c r="E81" i="3" l="1"/>
  <c r="B17" i="3" l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B64" i="3"/>
  <c r="C63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3" i="3" l="1"/>
  <c r="C59" i="3"/>
  <c r="B59" i="3" s="1"/>
  <c r="C51" i="3"/>
  <c r="B51" i="3" s="1"/>
  <c r="C43" i="3"/>
  <c r="B72" i="3"/>
  <c r="C69" i="3"/>
  <c r="B69" i="3" s="1"/>
  <c r="B52" i="3"/>
  <c r="B46" i="3"/>
  <c r="B43" i="3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<sst xmlns="http://schemas.openxmlformats.org/spreadsheetml/2006/main" count="204" uniqueCount="122">
  <si>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</si>
  <si>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</si>
  <si>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</si>
  <si>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</si>
  <si>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</si>
  <si>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</si>
  <si>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</si>
  <si>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</si>
  <si>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</si>
  <si>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</si>
  <si>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</si>
  <si>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</si>
  <si>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</si>
  <si>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</si>
  <si>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</si>
  <si>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</si>
  <si>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</si>
  <si>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</si>
  <si>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</si>
  <si>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</si>
  <si>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</si>
  <si>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</si>
  <si>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</si>
  <si>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</si>
  <si>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</si>
  <si>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</si>
  <si>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</si>
  <si>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</si>
  <si>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</si>
  <si>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</si>
  <si>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</si>
  <si>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</si>
  <si>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</si>
  <si>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</si>
  <si>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</si>
  <si>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</si>
  <si>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</si>
  <si>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</si>
  <si>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</si>
  <si>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</si>
  <si>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</si>
  <si>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</si>
  <si>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</si>
  <si>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</si>
  <si>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</si>
  <si>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</si>
  <si>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</si>
  <si>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</si>
  <si>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</si>
  <si>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</si>
  <si>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</si>
  <si>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</si>
  <si>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</si>
  <si>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</si>
  <si>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</si>
  <si>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</si>
  <si>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</si>
  <si>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</si>
  <si>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</si>
  <si>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</si>
  <si>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</si>
  <si>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</si>
  <si>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</si>
  <si>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</si>
  <si>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</si>
  <si>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</si>
  <si>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</si>
  <si>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</si>
  <si>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</si>
  <si>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</si>
  <si>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</si>
  <si>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</si>
  <si>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</si>
  <si>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</si>
  <si>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</si>
  <si>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</si>
  <si>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</si>
  <si>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</si>
  <si>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</si>
  <si>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</si>
  <si>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</si>
  <si>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</si>
  <si>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</si>
  <si>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</si>
  <si>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</si>
  <si>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</si>
  <si>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</si>
  <si>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</si>
  <si>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</si>
  <si>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</si>
  <si>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</si>
  <si>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</si>
  <si>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</si>
  <si>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</si>
  <si>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</si>
  <si>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</si>
  <si>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</si>
  <si>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</si>
  <si>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</si>
  <si>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</si>
  <si>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</si>
  <si>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</si>
  <si>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</si>
  <si>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</si>
  <si>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</si>
  <si>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</si>
  <si>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</si>
  <si>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</si>
  <si>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</si>
  <si>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</si>
  <si>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</si>
  <si>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</si>
  <si>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</si>
  <si>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</si>
  <si>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</si>
  <si>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>AÑO 2026</t>
  </si>
  <si>
    <t xml:space="preserve">     Lic. Osvaldo Cruz Polanco</t>
  </si>
  <si>
    <t>AL 30 ABRIL 2026</t>
  </si>
  <si>
    <t>PLANILLA DE INGRESOS Y EGRESOS</t>
  </si>
  <si>
    <t xml:space="preserve">                    Enc. Seccion Contabilidad</t>
  </si>
  <si>
    <t xml:space="preserve">                  Lic. Soraida Diaz Rodriguez</t>
  </si>
  <si>
    <t xml:space="preserve">                                PREPARADO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</si>
</sst>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4" fontId="21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43" fontId="18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Ingresos y Egresos'!$B$15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Egresos'!$B$16:$B$81</c:f>
              <c:numCache>
                <c:formatCode>#,##0.00</c:formatCode>
                <c:ptCount val="66"/>
                <c:pt idx="0">
                  <c:v>69650014.74000001</c:v>
                </c:pt>
                <c:pt idx="1">
                  <c:v>47046618.519999996</c:v>
                </c:pt>
                <c:pt idx="2">
                  <c:v>38951488.769999996</c:v>
                </c:pt>
                <c:pt idx="3">
                  <c:v>2648000</c:v>
                </c:pt>
                <c:pt idx="4">
                  <c:v>0</c:v>
                </c:pt>
                <c:pt idx="5">
                  <c:v>0</c:v>
                </c:pt>
                <c:pt idx="6">
                  <c:v>5447129.7499999991</c:v>
                </c:pt>
                <c:pt idx="7">
                  <c:v>7602001.7200000007</c:v>
                </c:pt>
                <c:pt idx="8">
                  <c:v>2701526.79</c:v>
                </c:pt>
                <c:pt idx="9">
                  <c:v>176700</c:v>
                </c:pt>
                <c:pt idx="10">
                  <c:v>606883.88</c:v>
                </c:pt>
                <c:pt idx="11">
                  <c:v>247999.66</c:v>
                </c:pt>
                <c:pt idx="12">
                  <c:v>1941007.2000000002</c:v>
                </c:pt>
                <c:pt idx="13">
                  <c:v>626180.13</c:v>
                </c:pt>
                <c:pt idx="14">
                  <c:v>298505.82</c:v>
                </c:pt>
                <c:pt idx="15">
                  <c:v>247998.24</c:v>
                </c:pt>
                <c:pt idx="16">
                  <c:v>755200</c:v>
                </c:pt>
                <c:pt idx="17">
                  <c:v>6572120.669999999</c:v>
                </c:pt>
                <c:pt idx="18">
                  <c:v>371569.24</c:v>
                </c:pt>
                <c:pt idx="19">
                  <c:v>402498</c:v>
                </c:pt>
                <c:pt idx="20">
                  <c:v>193576</c:v>
                </c:pt>
                <c:pt idx="21">
                  <c:v>247422.6</c:v>
                </c:pt>
                <c:pt idx="22">
                  <c:v>0</c:v>
                </c:pt>
                <c:pt idx="23">
                  <c:v>0</c:v>
                </c:pt>
                <c:pt idx="24">
                  <c:v>4021004.9299999997</c:v>
                </c:pt>
                <c:pt idx="25">
                  <c:v>0</c:v>
                </c:pt>
                <c:pt idx="26">
                  <c:v>1336049.8999999999</c:v>
                </c:pt>
                <c:pt idx="27">
                  <c:v>6863350</c:v>
                </c:pt>
                <c:pt idx="28">
                  <c:v>6863350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1565923.83</c:v>
                </c:pt>
                <c:pt idx="44">
                  <c:v>1212780.99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69650014.74000001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Ingresos y Egresos'!$C$15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Egresos'!$C$16:$C$81</c:f>
              <c:numCache>
                <c:formatCode>#,##0.00</c:formatCode>
                <c:ptCount val="66"/>
                <c:pt idx="0">
                  <c:v>13374473.690000001</c:v>
                </c:pt>
                <c:pt idx="1">
                  <c:v>11544312.050000001</c:v>
                </c:pt>
                <c:pt idx="2">
                  <c:v>9529375.8000000007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1362936.25</c:v>
                </c:pt>
                <c:pt idx="7">
                  <c:v>850096.32000000007</c:v>
                </c:pt>
                <c:pt idx="8">
                  <c:v>693280.87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156815.45000000001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980065.32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980065.32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13374473.690000001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Ingresos y Egresos'!$D$15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Egresos'!$D$16:$D$81</c:f>
              <c:numCache>
                <c:formatCode>#,##0.00</c:formatCode>
                <c:ptCount val="66"/>
                <c:pt idx="0">
                  <c:v>17813100.41</c:v>
                </c:pt>
                <c:pt idx="1">
                  <c:v>12403592.17</c:v>
                </c:pt>
                <c:pt idx="2">
                  <c:v>10391862.529999999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1359729.64</c:v>
                </c:pt>
                <c:pt idx="7">
                  <c:v>1345792.9100000001</c:v>
                </c:pt>
                <c:pt idx="8">
                  <c:v>675856.35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212748.18</c:v>
                </c:pt>
                <c:pt idx="13">
                  <c:v>158682.56</c:v>
                </c:pt>
                <c:pt idx="14">
                  <c:v>298505.82</c:v>
                </c:pt>
                <c:pt idx="15">
                  <c:v>0</c:v>
                </c:pt>
                <c:pt idx="16">
                  <c:v>0</c:v>
                </c:pt>
                <c:pt idx="17">
                  <c:v>1265215.33</c:v>
                </c:pt>
                <c:pt idx="18">
                  <c:v>0</c:v>
                </c:pt>
                <c:pt idx="19">
                  <c:v>0</c:v>
                </c:pt>
                <c:pt idx="20">
                  <c:v>98648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1027492.53</c:v>
                </c:pt>
                <c:pt idx="25">
                  <c:v>0</c:v>
                </c:pt>
                <c:pt idx="26">
                  <c:v>139074.79999999999</c:v>
                </c:pt>
                <c:pt idx="27">
                  <c:v>2798500</c:v>
                </c:pt>
                <c:pt idx="28">
                  <c:v>2798500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17813100.41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Ingresos y Egresos'!$E$15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Egresos'!$E$16:$E$81</c:f>
              <c:numCache>
                <c:formatCode>#,##0.00</c:formatCode>
                <c:ptCount val="66"/>
                <c:pt idx="0">
                  <c:v>19534998.879999999</c:v>
                </c:pt>
                <c:pt idx="1">
                  <c:v>11520710.4</c:v>
                </c:pt>
                <c:pt idx="2">
                  <c:v>9507625.2200000007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1361085.18</c:v>
                </c:pt>
                <c:pt idx="7">
                  <c:v>2439724.5599999996</c:v>
                </c:pt>
                <c:pt idx="8">
                  <c:v>387726.04</c:v>
                </c:pt>
                <c:pt idx="9">
                  <c:v>0</c:v>
                </c:pt>
                <c:pt idx="10">
                  <c:v>606883.88</c:v>
                </c:pt>
                <c:pt idx="11">
                  <c:v>247999.66</c:v>
                </c:pt>
                <c:pt idx="12">
                  <c:v>794454.18</c:v>
                </c:pt>
                <c:pt idx="13">
                  <c:v>154662.56</c:v>
                </c:pt>
                <c:pt idx="14">
                  <c:v>0</c:v>
                </c:pt>
                <c:pt idx="15">
                  <c:v>247998.24</c:v>
                </c:pt>
                <c:pt idx="16">
                  <c:v>0</c:v>
                </c:pt>
                <c:pt idx="17">
                  <c:v>3094850.88</c:v>
                </c:pt>
                <c:pt idx="18">
                  <c:v>371569.24</c:v>
                </c:pt>
                <c:pt idx="19">
                  <c:v>384090</c:v>
                </c:pt>
                <c:pt idx="20">
                  <c:v>6900</c:v>
                </c:pt>
                <c:pt idx="21">
                  <c:v>247422.6</c:v>
                </c:pt>
                <c:pt idx="22">
                  <c:v>0</c:v>
                </c:pt>
                <c:pt idx="23">
                  <c:v>0</c:v>
                </c:pt>
                <c:pt idx="24">
                  <c:v>1002051.86</c:v>
                </c:pt>
                <c:pt idx="25">
                  <c:v>0</c:v>
                </c:pt>
                <c:pt idx="26">
                  <c:v>1082817.18</c:v>
                </c:pt>
                <c:pt idx="27">
                  <c:v>1298500</c:v>
                </c:pt>
                <c:pt idx="28">
                  <c:v>1298500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1181213.04</c:v>
                </c:pt>
                <c:pt idx="44">
                  <c:v>1072889.04</c:v>
                </c:pt>
                <c:pt idx="45">
                  <c:v>108324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19534998.879999999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Ingresos y Egresos'!$F$15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Egresos'!$F$16:$F$81</c:f>
              <c:numCache>
                <c:formatCode>#,##0.00</c:formatCode>
                <c:ptCount val="66"/>
                <c:pt idx="0">
                  <c:v>18927441.759999998</c:v>
                </c:pt>
                <c:pt idx="1">
                  <c:v>11578003.9</c:v>
                </c:pt>
                <c:pt idx="2">
                  <c:v>9522625.2200000007</c:v>
                </c:pt>
                <c:pt idx="3">
                  <c:v>692000</c:v>
                </c:pt>
                <c:pt idx="4">
                  <c:v>0</c:v>
                </c:pt>
                <c:pt idx="5">
                  <c:v>0</c:v>
                </c:pt>
                <c:pt idx="6">
                  <c:v>1363378.68</c:v>
                </c:pt>
                <c:pt idx="7">
                  <c:v>2966387.93</c:v>
                </c:pt>
                <c:pt idx="8">
                  <c:v>944663.53</c:v>
                </c:pt>
                <c:pt idx="9">
                  <c:v>176700</c:v>
                </c:pt>
                <c:pt idx="10">
                  <c:v>0</c:v>
                </c:pt>
                <c:pt idx="11">
                  <c:v>0</c:v>
                </c:pt>
                <c:pt idx="12">
                  <c:v>933804.84</c:v>
                </c:pt>
                <c:pt idx="13">
                  <c:v>156019.56</c:v>
                </c:pt>
                <c:pt idx="14">
                  <c:v>0</c:v>
                </c:pt>
                <c:pt idx="15">
                  <c:v>0</c:v>
                </c:pt>
                <c:pt idx="16">
                  <c:v>755200</c:v>
                </c:pt>
                <c:pt idx="17">
                  <c:v>1231989.1399999999</c:v>
                </c:pt>
                <c:pt idx="18">
                  <c:v>0</c:v>
                </c:pt>
                <c:pt idx="19">
                  <c:v>18408</c:v>
                </c:pt>
                <c:pt idx="20">
                  <c:v>88028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1011395.22</c:v>
                </c:pt>
                <c:pt idx="25">
                  <c:v>0</c:v>
                </c:pt>
                <c:pt idx="26">
                  <c:v>114157.92</c:v>
                </c:pt>
                <c:pt idx="27">
                  <c:v>2766350</c:v>
                </c:pt>
                <c:pt idx="28">
                  <c:v>2766350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384710.79000000004</c:v>
                </c:pt>
                <c:pt idx="44">
                  <c:v>139891.95000000001</c:v>
                </c:pt>
                <c:pt idx="45">
                  <c:v>0</c:v>
                </c:pt>
                <c:pt idx="46">
                  <c:v>244818.84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18927441.759999998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Ingresos y Egresos'!$G$15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Egresos'!$G$16:$G$81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Ingresos y Egresos'!$H$15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Egresos'!$H$16:$H$81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Ingresos y Egresos'!$I$15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Egresos'!$I$16:$I$81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Ingresos y Egresos'!$J$15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Egresos'!$J$16:$J$81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Ingresos y Egresos'!$K$15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Egresos'!$K$16:$K$81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Ingresos y Egresos'!$L$15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Egresos'!$L$16:$L$81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Ingresos y Egresos'!$M$15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Egresos'!$M$16:$M$81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Ingresos y Egresos'!$N$15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Egresos'!$N$16:$N$81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190634.99</c:v>
                </c:pt>
                <c:pt idx="46">
                  <c:v>46267.8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61"/>
  <sheetViews>
    <sheetView showGridLines="0" topLeftCell="A61" zoomScaleNormal="100" workbookViewId="0">
      <selection activeCell="A113" sqref="A113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7" spans="1:4" ht="18.75" x14ac:dyDescent="0.3">
      <c r="A7" s="96"/>
      <c r="B7" s="96"/>
      <c r="D7" s="1"/>
    </row>
    <row r="8" spans="1:4" x14ac:dyDescent="0.25">
      <c r="A8" s="96"/>
      <c r="B8" s="96"/>
      <c r="D8" s="3"/>
    </row>
    <row r="9" spans="1:4" x14ac:dyDescent="0.25">
      <c r="A9" s="96" t="s">
        <v>115</v>
      </c>
      <c r="B9" s="96"/>
      <c r="D9" s="3"/>
    </row>
    <row r="10" spans="1:4" ht="18.75" x14ac:dyDescent="0.3">
      <c r="A10" s="96" t="s">
        <v>96</v>
      </c>
      <c r="B10" s="96"/>
      <c r="C10" s="96"/>
      <c r="D10" s="1"/>
    </row>
    <row r="11" spans="1:4" x14ac:dyDescent="0.25">
      <c r="A11" s="97" t="s">
        <v>36</v>
      </c>
      <c r="B11" s="97"/>
      <c r="D11" s="3"/>
    </row>
    <row r="12" spans="1:4" x14ac:dyDescent="0.25">
      <c r="D12" s="3"/>
    </row>
    <row r="13" spans="1:4" ht="31.5" x14ac:dyDescent="0.25">
      <c r="A13" s="4" t="s">
        <v>0</v>
      </c>
      <c r="B13" s="2" t="s">
        <v>37</v>
      </c>
      <c r="C13" s="2" t="s">
        <v>97</v>
      </c>
    </row>
    <row r="14" spans="1:4" x14ac:dyDescent="0.25">
      <c r="A14" s="33" t="s">
        <v>1</v>
      </c>
      <c r="B14" s="43">
        <f>B79</f>
        <v>264306960</v>
      </c>
      <c r="C14" s="34"/>
    </row>
    <row r="15" spans="1:4" x14ac:dyDescent="0.25">
      <c r="A15" s="35" t="s">
        <v>2</v>
      </c>
      <c r="B15" s="27">
        <f>B16+B17+B18+B19+B20</f>
        <v>174478219</v>
      </c>
      <c r="C15" s="34"/>
    </row>
    <row r="16" spans="1:4" x14ac:dyDescent="0.25">
      <c r="A16" s="37" t="s">
        <v>3</v>
      </c>
      <c r="B16" s="27">
        <v>126376913</v>
      </c>
      <c r="C16" s="34"/>
    </row>
    <row r="17" spans="1:3" x14ac:dyDescent="0.25">
      <c r="A17" s="37" t="s">
        <v>4</v>
      </c>
      <c r="B17" s="27">
        <v>30798788</v>
      </c>
      <c r="C17" s="34"/>
    </row>
    <row r="18" spans="1:3" x14ac:dyDescent="0.25">
      <c r="A18" s="37" t="s">
        <v>38</v>
      </c>
      <c r="B18" s="43">
        <v>0</v>
      </c>
      <c r="C18" s="34"/>
    </row>
    <row r="19" spans="1:3" x14ac:dyDescent="0.25">
      <c r="A19" s="37" t="s">
        <v>5</v>
      </c>
      <c r="B19" s="43">
        <v>0</v>
      </c>
      <c r="C19" s="34"/>
    </row>
    <row r="20" spans="1:3" x14ac:dyDescent="0.25">
      <c r="A20" s="37" t="s">
        <v>6</v>
      </c>
      <c r="B20" s="27">
        <v>17302518</v>
      </c>
      <c r="C20" s="34"/>
    </row>
    <row r="21" spans="1:3" x14ac:dyDescent="0.25">
      <c r="A21" s="35" t="s">
        <v>7</v>
      </c>
      <c r="B21" s="43">
        <f>B22+B23+B24+B25+B26+B27+B28+B29+B30</f>
        <v>30611426</v>
      </c>
      <c r="C21" s="34"/>
    </row>
    <row r="22" spans="1:3" x14ac:dyDescent="0.25">
      <c r="A22" s="37" t="s">
        <v>8</v>
      </c>
      <c r="B22" s="27">
        <v>9953917</v>
      </c>
      <c r="C22" s="34"/>
    </row>
    <row r="23" spans="1:3" x14ac:dyDescent="0.25">
      <c r="A23" s="37" t="s">
        <v>9</v>
      </c>
      <c r="B23" s="27">
        <v>1159188</v>
      </c>
      <c r="C23" s="34"/>
    </row>
    <row r="24" spans="1:3" ht="18" customHeight="1" x14ac:dyDescent="0.25">
      <c r="A24" s="37" t="s">
        <v>10</v>
      </c>
      <c r="B24" s="27">
        <v>2000000</v>
      </c>
      <c r="C24" s="34"/>
    </row>
    <row r="25" spans="1:3" x14ac:dyDescent="0.25">
      <c r="A25" s="37" t="s">
        <v>11</v>
      </c>
      <c r="B25" s="27">
        <v>300000</v>
      </c>
      <c r="C25" s="34"/>
    </row>
    <row r="26" spans="1:3" x14ac:dyDescent="0.25">
      <c r="A26" s="37" t="s">
        <v>12</v>
      </c>
      <c r="B26" s="27">
        <v>6787598</v>
      </c>
      <c r="C26" s="34"/>
    </row>
    <row r="27" spans="1:3" x14ac:dyDescent="0.25">
      <c r="A27" s="37" t="s">
        <v>13</v>
      </c>
      <c r="B27" s="27">
        <v>3400000</v>
      </c>
      <c r="C27" s="34"/>
    </row>
    <row r="28" spans="1:3" x14ac:dyDescent="0.25">
      <c r="A28" s="37" t="s">
        <v>14</v>
      </c>
      <c r="B28" s="27">
        <v>3906723</v>
      </c>
      <c r="C28" s="34"/>
    </row>
    <row r="29" spans="1:3" x14ac:dyDescent="0.25">
      <c r="A29" s="37" t="s">
        <v>15</v>
      </c>
      <c r="B29" s="27">
        <v>2350000</v>
      </c>
      <c r="C29" s="34"/>
    </row>
    <row r="30" spans="1:3" x14ac:dyDescent="0.25">
      <c r="A30" s="37" t="s">
        <v>39</v>
      </c>
      <c r="B30" s="27">
        <v>754000</v>
      </c>
      <c r="C30" s="34"/>
    </row>
    <row r="31" spans="1:3" x14ac:dyDescent="0.25">
      <c r="A31" s="35" t="s">
        <v>16</v>
      </c>
      <c r="B31" s="43">
        <f>B32+B33+B34+B35+B36+B37+B38+B39+B40</f>
        <v>39045379</v>
      </c>
      <c r="C31" s="34"/>
    </row>
    <row r="32" spans="1:3" x14ac:dyDescent="0.25">
      <c r="A32" s="37" t="s">
        <v>17</v>
      </c>
      <c r="B32" s="27">
        <v>2320000</v>
      </c>
      <c r="C32" s="34"/>
    </row>
    <row r="33" spans="1:3" x14ac:dyDescent="0.25">
      <c r="A33" s="37" t="s">
        <v>18</v>
      </c>
      <c r="B33" s="27">
        <v>566000</v>
      </c>
      <c r="C33" s="34"/>
    </row>
    <row r="34" spans="1:3" x14ac:dyDescent="0.25">
      <c r="A34" s="37" t="s">
        <v>19</v>
      </c>
      <c r="B34" s="27">
        <v>217950</v>
      </c>
      <c r="C34" s="34"/>
    </row>
    <row r="35" spans="1:3" x14ac:dyDescent="0.25">
      <c r="A35" s="37" t="s">
        <v>20</v>
      </c>
      <c r="B35" s="27">
        <v>1900000</v>
      </c>
      <c r="C35" s="34"/>
    </row>
    <row r="36" spans="1:3" x14ac:dyDescent="0.25">
      <c r="A36" s="37" t="s">
        <v>21</v>
      </c>
      <c r="B36" s="27">
        <v>412100</v>
      </c>
      <c r="C36" s="34"/>
    </row>
    <row r="37" spans="1:3" x14ac:dyDescent="0.25">
      <c r="A37" s="37" t="s">
        <v>22</v>
      </c>
      <c r="B37" s="27">
        <v>100000</v>
      </c>
      <c r="C37" s="34"/>
    </row>
    <row r="38" spans="1:3" x14ac:dyDescent="0.25">
      <c r="A38" s="37" t="s">
        <v>23</v>
      </c>
      <c r="B38" s="27">
        <v>12995000</v>
      </c>
      <c r="C38" s="34"/>
    </row>
    <row r="39" spans="1:3" x14ac:dyDescent="0.25">
      <c r="A39" s="37" t="s">
        <v>40</v>
      </c>
      <c r="B39" s="43">
        <v>0</v>
      </c>
      <c r="C39" s="34"/>
    </row>
    <row r="40" spans="1:3" x14ac:dyDescent="0.25">
      <c r="A40" s="37" t="s">
        <v>24</v>
      </c>
      <c r="B40" s="27">
        <v>20534329</v>
      </c>
      <c r="C40" s="34"/>
    </row>
    <row r="41" spans="1:3" x14ac:dyDescent="0.25">
      <c r="A41" s="35" t="s">
        <v>25</v>
      </c>
      <c r="B41" s="43">
        <f>B42+B43+B44+B45+B46+B47+B48</f>
        <v>16800000</v>
      </c>
      <c r="C41" s="34"/>
    </row>
    <row r="42" spans="1:3" x14ac:dyDescent="0.25">
      <c r="A42" s="37" t="s">
        <v>26</v>
      </c>
      <c r="B42" s="43">
        <v>16800000</v>
      </c>
      <c r="C42" s="34"/>
    </row>
    <row r="43" spans="1:3" x14ac:dyDescent="0.25">
      <c r="A43" s="37" t="s">
        <v>41</v>
      </c>
      <c r="B43" s="27">
        <v>0</v>
      </c>
      <c r="C43" s="34"/>
    </row>
    <row r="44" spans="1:3" x14ac:dyDescent="0.25">
      <c r="A44" s="37" t="s">
        <v>42</v>
      </c>
      <c r="B44" s="43">
        <v>0</v>
      </c>
      <c r="C44" s="34"/>
    </row>
    <row r="45" spans="1:3" x14ac:dyDescent="0.25">
      <c r="A45" s="37" t="s">
        <v>43</v>
      </c>
      <c r="B45" s="43">
        <v>0</v>
      </c>
      <c r="C45" s="34"/>
    </row>
    <row r="46" spans="1:3" x14ac:dyDescent="0.25">
      <c r="A46" s="37" t="s">
        <v>44</v>
      </c>
      <c r="B46" s="43">
        <v>0</v>
      </c>
      <c r="C46" s="34"/>
    </row>
    <row r="47" spans="1:3" x14ac:dyDescent="0.25">
      <c r="A47" s="37" t="s">
        <v>27</v>
      </c>
      <c r="B47" s="43">
        <v>0</v>
      </c>
      <c r="C47" s="34"/>
    </row>
    <row r="48" spans="1:3" x14ac:dyDescent="0.25">
      <c r="A48" s="37" t="s">
        <v>45</v>
      </c>
      <c r="B48" s="43">
        <v>0</v>
      </c>
      <c r="C48" s="34"/>
    </row>
    <row r="49" spans="1:3" x14ac:dyDescent="0.25">
      <c r="A49" s="35" t="s">
        <v>46</v>
      </c>
      <c r="B49" s="43">
        <v>0</v>
      </c>
      <c r="C49" s="34"/>
    </row>
    <row r="50" spans="1:3" x14ac:dyDescent="0.25">
      <c r="A50" s="37" t="s">
        <v>47</v>
      </c>
      <c r="B50" s="43">
        <v>0</v>
      </c>
      <c r="C50" s="34"/>
    </row>
    <row r="51" spans="1:3" x14ac:dyDescent="0.25">
      <c r="A51" s="37" t="s">
        <v>48</v>
      </c>
      <c r="B51" s="43">
        <v>0</v>
      </c>
      <c r="C51" s="34"/>
    </row>
    <row r="52" spans="1:3" x14ac:dyDescent="0.25">
      <c r="A52" s="37" t="s">
        <v>49</v>
      </c>
      <c r="B52" s="43">
        <v>0</v>
      </c>
      <c r="C52" s="34"/>
    </row>
    <row r="53" spans="1:3" x14ac:dyDescent="0.25">
      <c r="A53" s="37" t="s">
        <v>50</v>
      </c>
      <c r="B53" s="43">
        <v>0</v>
      </c>
      <c r="C53" s="34"/>
    </row>
    <row r="54" spans="1:3" x14ac:dyDescent="0.25">
      <c r="A54" s="37" t="s">
        <v>51</v>
      </c>
      <c r="B54" s="43">
        <v>0</v>
      </c>
      <c r="C54" s="34"/>
    </row>
    <row r="55" spans="1:3" x14ac:dyDescent="0.25">
      <c r="A55" s="37" t="s">
        <v>52</v>
      </c>
      <c r="B55" s="43">
        <v>0</v>
      </c>
      <c r="C55" s="34"/>
    </row>
    <row r="56" spans="1:3" x14ac:dyDescent="0.25">
      <c r="A56" s="37" t="s">
        <v>53</v>
      </c>
      <c r="B56" s="43">
        <v>0</v>
      </c>
      <c r="C56" s="34"/>
    </row>
    <row r="57" spans="1:3" x14ac:dyDescent="0.25">
      <c r="A57" s="35" t="s">
        <v>28</v>
      </c>
      <c r="B57" s="43">
        <f>B58+B59+B60+B61+B62+B63+B64+B65+B66</f>
        <v>3371936</v>
      </c>
      <c r="C57" s="34"/>
    </row>
    <row r="58" spans="1:3" x14ac:dyDescent="0.25">
      <c r="A58" s="37" t="s">
        <v>29</v>
      </c>
      <c r="B58" s="27">
        <v>3284536</v>
      </c>
      <c r="C58" s="34"/>
    </row>
    <row r="59" spans="1:3" x14ac:dyDescent="0.25">
      <c r="A59" s="37" t="s">
        <v>30</v>
      </c>
      <c r="B59" s="27">
        <v>58400</v>
      </c>
      <c r="C59" s="34"/>
    </row>
    <row r="60" spans="1:3" x14ac:dyDescent="0.25">
      <c r="A60" s="37" t="s">
        <v>31</v>
      </c>
      <c r="B60" s="27">
        <v>0</v>
      </c>
      <c r="C60" s="34"/>
    </row>
    <row r="61" spans="1:3" x14ac:dyDescent="0.25">
      <c r="A61" s="37" t="s">
        <v>32</v>
      </c>
      <c r="B61" s="27">
        <v>0</v>
      </c>
      <c r="C61" s="34"/>
    </row>
    <row r="62" spans="1:3" x14ac:dyDescent="0.25">
      <c r="A62" s="37" t="s">
        <v>33</v>
      </c>
      <c r="B62" s="27">
        <v>29000</v>
      </c>
      <c r="C62" s="34"/>
    </row>
    <row r="63" spans="1:3" x14ac:dyDescent="0.25">
      <c r="A63" s="37" t="s">
        <v>54</v>
      </c>
      <c r="B63" s="43">
        <v>0</v>
      </c>
      <c r="C63" s="34"/>
    </row>
    <row r="64" spans="1:3" x14ac:dyDescent="0.25">
      <c r="A64" s="37" t="s">
        <v>55</v>
      </c>
      <c r="B64" s="27">
        <v>0</v>
      </c>
      <c r="C64" s="34"/>
    </row>
    <row r="65" spans="1:3" x14ac:dyDescent="0.25">
      <c r="A65" s="37" t="s">
        <v>34</v>
      </c>
      <c r="B65" s="43">
        <v>0</v>
      </c>
      <c r="C65" s="34"/>
    </row>
    <row r="66" spans="1:3" x14ac:dyDescent="0.25">
      <c r="A66" s="37" t="s">
        <v>56</v>
      </c>
      <c r="B66" s="43">
        <v>0</v>
      </c>
      <c r="C66" s="34"/>
    </row>
    <row r="67" spans="1:3" x14ac:dyDescent="0.25">
      <c r="A67" s="35" t="s">
        <v>57</v>
      </c>
      <c r="B67" s="43">
        <f>B68+B69+B70+B71</f>
        <v>0</v>
      </c>
      <c r="C67" s="34"/>
    </row>
    <row r="68" spans="1:3" x14ac:dyDescent="0.25">
      <c r="A68" s="37" t="s">
        <v>58</v>
      </c>
      <c r="B68" s="43">
        <v>0</v>
      </c>
      <c r="C68" s="34"/>
    </row>
    <row r="69" spans="1:3" x14ac:dyDescent="0.25">
      <c r="A69" s="37" t="s">
        <v>59</v>
      </c>
      <c r="B69" s="43">
        <v>0</v>
      </c>
      <c r="C69" s="34"/>
    </row>
    <row r="70" spans="1:3" x14ac:dyDescent="0.25">
      <c r="A70" s="37" t="s">
        <v>60</v>
      </c>
      <c r="B70" s="43">
        <v>0</v>
      </c>
      <c r="C70" s="34"/>
    </row>
    <row r="71" spans="1:3" ht="24" x14ac:dyDescent="0.25">
      <c r="A71" s="37" t="s">
        <v>61</v>
      </c>
      <c r="B71" s="43">
        <v>0</v>
      </c>
      <c r="C71" s="34"/>
    </row>
    <row r="72" spans="1:3" x14ac:dyDescent="0.25">
      <c r="A72" s="35" t="s">
        <v>62</v>
      </c>
      <c r="B72" s="43">
        <v>0</v>
      </c>
      <c r="C72" s="34"/>
    </row>
    <row r="73" spans="1:3" x14ac:dyDescent="0.25">
      <c r="A73" s="37" t="s">
        <v>63</v>
      </c>
      <c r="B73" s="43">
        <v>0</v>
      </c>
      <c r="C73" s="34"/>
    </row>
    <row r="74" spans="1:3" x14ac:dyDescent="0.25">
      <c r="A74" s="37" t="s">
        <v>64</v>
      </c>
      <c r="B74" s="43">
        <v>0</v>
      </c>
      <c r="C74" s="34"/>
    </row>
    <row r="75" spans="1:3" x14ac:dyDescent="0.25">
      <c r="A75" s="35" t="s">
        <v>65</v>
      </c>
      <c r="B75" s="43">
        <v>0</v>
      </c>
      <c r="C75" s="34"/>
    </row>
    <row r="76" spans="1:3" x14ac:dyDescent="0.25">
      <c r="A76" s="37" t="s">
        <v>66</v>
      </c>
      <c r="B76" s="43">
        <v>0</v>
      </c>
      <c r="C76" s="34"/>
    </row>
    <row r="77" spans="1:3" x14ac:dyDescent="0.25">
      <c r="A77" s="37" t="s">
        <v>67</v>
      </c>
      <c r="B77" s="43">
        <v>0</v>
      </c>
      <c r="C77" s="34"/>
    </row>
    <row r="78" spans="1:3" x14ac:dyDescent="0.25">
      <c r="A78" s="37" t="s">
        <v>68</v>
      </c>
      <c r="B78" s="43">
        <v>0</v>
      </c>
      <c r="C78" s="34"/>
    </row>
    <row r="79" spans="1:3" x14ac:dyDescent="0.25">
      <c r="A79" s="38" t="s">
        <v>35</v>
      </c>
      <c r="B79" s="21">
        <f>B15+B21+B31+B41+B57+B67</f>
        <v>264306960</v>
      </c>
      <c r="C79" s="34"/>
    </row>
    <row r="80" spans="1:3" x14ac:dyDescent="0.25">
      <c r="A80" s="39"/>
      <c r="B80" s="36"/>
      <c r="C80" s="34"/>
    </row>
    <row r="81" spans="1:3" x14ac:dyDescent="0.25">
      <c r="A81" s="33" t="s">
        <v>69</v>
      </c>
      <c r="B81" s="27"/>
      <c r="C81" s="34"/>
    </row>
    <row r="82" spans="1:3" x14ac:dyDescent="0.25">
      <c r="A82" s="35" t="s">
        <v>70</v>
      </c>
      <c r="B82" s="36"/>
      <c r="C82" s="34"/>
    </row>
    <row r="83" spans="1:3" x14ac:dyDescent="0.25">
      <c r="A83" s="37" t="s">
        <v>71</v>
      </c>
      <c r="B83" s="36"/>
      <c r="C83" s="34"/>
    </row>
    <row r="84" spans="1:3" x14ac:dyDescent="0.25">
      <c r="A84" s="37" t="s">
        <v>72</v>
      </c>
      <c r="B84" s="36"/>
      <c r="C84" s="34"/>
    </row>
    <row r="85" spans="1:3" x14ac:dyDescent="0.25">
      <c r="A85" s="35" t="s">
        <v>73</v>
      </c>
      <c r="B85" s="36"/>
      <c r="C85" s="34"/>
    </row>
    <row r="86" spans="1:3" x14ac:dyDescent="0.25">
      <c r="A86" s="37" t="s">
        <v>74</v>
      </c>
      <c r="B86" s="36"/>
      <c r="C86" s="34"/>
    </row>
    <row r="87" spans="1:3" x14ac:dyDescent="0.25">
      <c r="A87" s="37" t="s">
        <v>75</v>
      </c>
      <c r="B87" s="36"/>
      <c r="C87" s="34"/>
    </row>
    <row r="88" spans="1:3" x14ac:dyDescent="0.25">
      <c r="A88" s="35" t="s">
        <v>76</v>
      </c>
      <c r="B88" s="36"/>
      <c r="C88" s="34"/>
    </row>
    <row r="89" spans="1:3" x14ac:dyDescent="0.25">
      <c r="A89" s="37" t="s">
        <v>77</v>
      </c>
      <c r="B89" s="36"/>
      <c r="C89" s="34"/>
    </row>
    <row r="90" spans="1:3" x14ac:dyDescent="0.25">
      <c r="A90" s="40" t="s">
        <v>78</v>
      </c>
      <c r="B90" s="36"/>
      <c r="C90" s="34"/>
    </row>
    <row r="91" spans="1:3" x14ac:dyDescent="0.25">
      <c r="A91" s="34"/>
      <c r="B91" s="36"/>
      <c r="C91" s="34"/>
    </row>
    <row r="92" spans="1:3" x14ac:dyDescent="0.25">
      <c r="A92" s="41" t="s">
        <v>79</v>
      </c>
      <c r="B92" s="42">
        <f>B14</f>
        <v>264306960</v>
      </c>
      <c r="C92" s="34"/>
    </row>
    <row r="93" spans="1:3" x14ac:dyDescent="0.25">
      <c r="A93" s="34" t="s">
        <v>80</v>
      </c>
      <c r="B93" s="34"/>
      <c r="C93" s="34"/>
    </row>
    <row r="94" spans="1:3" x14ac:dyDescent="0.25">
      <c r="A94" t="s">
        <v>106</v>
      </c>
      <c r="C94" s="34"/>
    </row>
    <row r="95" spans="1:3" x14ac:dyDescent="0.25">
      <c r="A95" t="s">
        <v>107</v>
      </c>
      <c r="C95" s="34"/>
    </row>
    <row r="96" spans="1:3" x14ac:dyDescent="0.25">
      <c r="A96" t="s">
        <v>108</v>
      </c>
      <c r="C96" s="34"/>
    </row>
    <row r="97" spans="1:3" x14ac:dyDescent="0.25">
      <c r="A97" s="77" t="s">
        <v>109</v>
      </c>
      <c r="C97" s="34"/>
    </row>
    <row r="98" spans="1:3" x14ac:dyDescent="0.25">
      <c r="A98" t="s">
        <v>110</v>
      </c>
      <c r="C98" s="34"/>
    </row>
    <row r="99" spans="1:3" x14ac:dyDescent="0.25">
      <c r="A99" t="s">
        <v>111</v>
      </c>
      <c r="C99" s="34"/>
    </row>
    <row r="100" spans="1:3" x14ac:dyDescent="0.25">
      <c r="C100" s="34"/>
    </row>
    <row r="101" spans="1:3" x14ac:dyDescent="0.25">
      <c r="C101" s="34"/>
    </row>
    <row r="102" spans="1:3" x14ac:dyDescent="0.25">
      <c r="C102" s="34"/>
    </row>
    <row r="103" spans="1:3" x14ac:dyDescent="0.25">
      <c r="C103" s="34"/>
    </row>
    <row r="104" spans="1:3" x14ac:dyDescent="0.25">
      <c r="A104" s="78" t="s">
        <v>98</v>
      </c>
      <c r="B104" s="79" t="s">
        <v>112</v>
      </c>
      <c r="C104" s="34"/>
    </row>
    <row r="105" spans="1:3" x14ac:dyDescent="0.25">
      <c r="A105" s="80"/>
      <c r="B105" s="91" t="s">
        <v>116</v>
      </c>
      <c r="C105" s="34"/>
    </row>
    <row r="106" spans="1:3" x14ac:dyDescent="0.25">
      <c r="A106" s="81" t="s">
        <v>103</v>
      </c>
      <c r="B106" s="79" t="s">
        <v>114</v>
      </c>
      <c r="C106" s="34"/>
    </row>
    <row r="107" spans="1:3" x14ac:dyDescent="0.25">
      <c r="A107" s="81"/>
      <c r="B107" s="79"/>
      <c r="C107" s="34"/>
    </row>
    <row r="108" spans="1:3" x14ac:dyDescent="0.25">
      <c r="A108" s="82" t="s">
        <v>113</v>
      </c>
      <c r="B108" s="82"/>
      <c r="C108" s="34"/>
    </row>
    <row r="109" spans="1:3" x14ac:dyDescent="0.25">
      <c r="A109" s="94" t="s">
        <v>104</v>
      </c>
      <c r="B109" s="94"/>
      <c r="C109" s="34"/>
    </row>
    <row r="110" spans="1:3" x14ac:dyDescent="0.25">
      <c r="A110" s="95" t="s">
        <v>102</v>
      </c>
      <c r="B110" s="95"/>
      <c r="C110" s="34"/>
    </row>
    <row r="111" spans="1:3" ht="15.75" x14ac:dyDescent="0.25">
      <c r="A111" s="83"/>
      <c r="B111" s="84"/>
      <c r="C111" s="34"/>
    </row>
    <row r="112" spans="1:3" x14ac:dyDescent="0.25">
      <c r="A112" s="34"/>
      <c r="B112" s="34"/>
      <c r="C112" s="34"/>
    </row>
    <row r="113" spans="1:3" x14ac:dyDescent="0.25">
      <c r="A113" s="34"/>
      <c r="B113" s="34"/>
      <c r="C113" s="34"/>
    </row>
    <row r="114" spans="1:3" x14ac:dyDescent="0.25">
      <c r="A114" s="34"/>
      <c r="B114" s="34"/>
      <c r="C114" s="34"/>
    </row>
    <row r="115" spans="1:3" x14ac:dyDescent="0.25">
      <c r="A115" s="34"/>
      <c r="B115" s="34"/>
      <c r="C115" s="34"/>
    </row>
    <row r="116" spans="1:3" x14ac:dyDescent="0.25">
      <c r="A116" s="34"/>
      <c r="B116" s="34"/>
      <c r="C116" s="34"/>
    </row>
    <row r="117" spans="1:3" x14ac:dyDescent="0.25">
      <c r="A117" s="34"/>
      <c r="B117" s="34"/>
      <c r="C117" s="34"/>
    </row>
    <row r="118" spans="1:3" x14ac:dyDescent="0.25">
      <c r="A118" s="34"/>
      <c r="B118" s="34"/>
      <c r="C118" s="34"/>
    </row>
    <row r="119" spans="1:3" x14ac:dyDescent="0.25">
      <c r="A119" s="34"/>
      <c r="B119" s="34"/>
      <c r="C119" s="34"/>
    </row>
    <row r="120" spans="1:3" x14ac:dyDescent="0.25">
      <c r="A120" s="34"/>
      <c r="B120" s="34"/>
      <c r="C120" s="34"/>
    </row>
    <row r="121" spans="1:3" x14ac:dyDescent="0.25">
      <c r="A121" s="34"/>
      <c r="B121" s="34"/>
      <c r="C121" s="34"/>
    </row>
    <row r="122" spans="1:3" x14ac:dyDescent="0.25">
      <c r="A122" s="34"/>
      <c r="B122" s="34"/>
      <c r="C122" s="34"/>
    </row>
    <row r="123" spans="1:3" x14ac:dyDescent="0.25">
      <c r="A123" s="34"/>
      <c r="B123" s="34"/>
      <c r="C123" s="34"/>
    </row>
    <row r="124" spans="1:3" x14ac:dyDescent="0.25">
      <c r="A124" s="34"/>
      <c r="B124" s="34"/>
      <c r="C124" s="34"/>
    </row>
    <row r="125" spans="1:3" x14ac:dyDescent="0.25">
      <c r="A125" s="34"/>
      <c r="B125" s="34"/>
      <c r="C125" s="34"/>
    </row>
    <row r="126" spans="1:3" x14ac:dyDescent="0.25">
      <c r="A126" s="34"/>
      <c r="B126" s="34"/>
      <c r="C126" s="34"/>
    </row>
    <row r="127" spans="1:3" x14ac:dyDescent="0.25">
      <c r="A127" s="34"/>
      <c r="B127" s="34"/>
      <c r="C127" s="34"/>
    </row>
    <row r="128" spans="1:3" x14ac:dyDescent="0.25">
      <c r="A128" s="34"/>
      <c r="B128" s="34"/>
      <c r="C128" s="34"/>
    </row>
    <row r="129" spans="1:3" x14ac:dyDescent="0.25">
      <c r="A129" s="34"/>
      <c r="B129" s="34"/>
      <c r="C129" s="34"/>
    </row>
    <row r="130" spans="1:3" x14ac:dyDescent="0.25">
      <c r="A130" s="34"/>
      <c r="B130" s="34"/>
      <c r="C130" s="34"/>
    </row>
    <row r="131" spans="1:3" x14ac:dyDescent="0.25">
      <c r="A131" s="34"/>
      <c r="B131" s="34"/>
      <c r="C131" s="34"/>
    </row>
    <row r="132" spans="1:3" x14ac:dyDescent="0.25">
      <c r="A132" s="34"/>
      <c r="B132" s="34"/>
      <c r="C132" s="34"/>
    </row>
    <row r="133" spans="1:3" x14ac:dyDescent="0.25">
      <c r="A133" s="34"/>
      <c r="B133" s="34"/>
      <c r="C133" s="34"/>
    </row>
    <row r="134" spans="1:3" x14ac:dyDescent="0.25">
      <c r="A134" s="34"/>
      <c r="B134" s="34"/>
      <c r="C134" s="34"/>
    </row>
    <row r="135" spans="1:3" x14ac:dyDescent="0.25">
      <c r="A135" s="34"/>
      <c r="B135" s="34"/>
      <c r="C135" s="34"/>
    </row>
    <row r="136" spans="1:3" x14ac:dyDescent="0.25">
      <c r="A136" s="34"/>
      <c r="B136" s="34"/>
      <c r="C136" s="34"/>
    </row>
    <row r="137" spans="1:3" x14ac:dyDescent="0.25">
      <c r="A137" s="34"/>
      <c r="B137" s="34"/>
      <c r="C137" s="34"/>
    </row>
    <row r="138" spans="1:3" x14ac:dyDescent="0.25">
      <c r="A138" s="34"/>
      <c r="B138" s="34"/>
      <c r="C138" s="34"/>
    </row>
    <row r="139" spans="1:3" x14ac:dyDescent="0.25">
      <c r="A139" s="34"/>
      <c r="B139" s="34"/>
      <c r="C139" s="34"/>
    </row>
    <row r="140" spans="1:3" x14ac:dyDescent="0.25">
      <c r="A140" s="34"/>
      <c r="B140" s="34"/>
      <c r="C140" s="34"/>
    </row>
    <row r="141" spans="1:3" x14ac:dyDescent="0.25">
      <c r="A141" s="34"/>
      <c r="B141" s="34"/>
      <c r="C141" s="34"/>
    </row>
    <row r="142" spans="1:3" x14ac:dyDescent="0.25">
      <c r="A142" s="34"/>
      <c r="B142" s="34"/>
      <c r="C142" s="34"/>
    </row>
    <row r="143" spans="1:3" x14ac:dyDescent="0.25">
      <c r="A143" s="34"/>
      <c r="B143" s="34"/>
      <c r="C143" s="34"/>
    </row>
    <row r="144" spans="1:3" x14ac:dyDescent="0.25">
      <c r="A144" s="34"/>
      <c r="B144" s="34"/>
      <c r="C144" s="34"/>
    </row>
    <row r="145" spans="1:3" x14ac:dyDescent="0.25">
      <c r="A145" s="34"/>
      <c r="B145" s="34"/>
      <c r="C145" s="34"/>
    </row>
    <row r="146" spans="1:3" x14ac:dyDescent="0.25">
      <c r="A146" s="34"/>
      <c r="B146" s="34"/>
      <c r="C146" s="34"/>
    </row>
    <row r="147" spans="1:3" x14ac:dyDescent="0.25">
      <c r="A147" s="34"/>
      <c r="B147" s="34"/>
      <c r="C147" s="34"/>
    </row>
    <row r="148" spans="1:3" x14ac:dyDescent="0.25">
      <c r="A148" s="34"/>
      <c r="B148" s="34"/>
      <c r="C148" s="34"/>
    </row>
    <row r="149" spans="1:3" x14ac:dyDescent="0.25">
      <c r="A149" s="34"/>
      <c r="B149" s="34"/>
      <c r="C149" s="34"/>
    </row>
    <row r="150" spans="1:3" x14ac:dyDescent="0.25">
      <c r="A150" s="34"/>
      <c r="B150" s="34"/>
      <c r="C150" s="34"/>
    </row>
    <row r="151" spans="1:3" x14ac:dyDescent="0.25">
      <c r="A151" s="34"/>
      <c r="B151" s="34"/>
      <c r="C151" s="34"/>
    </row>
    <row r="152" spans="1:3" x14ac:dyDescent="0.25">
      <c r="A152" s="34"/>
      <c r="B152" s="34"/>
      <c r="C152" s="34"/>
    </row>
    <row r="153" spans="1:3" x14ac:dyDescent="0.25">
      <c r="A153" s="34"/>
      <c r="B153" s="34"/>
      <c r="C153" s="34"/>
    </row>
    <row r="154" spans="1:3" x14ac:dyDescent="0.25">
      <c r="A154" s="34"/>
      <c r="B154" s="34"/>
      <c r="C154" s="34"/>
    </row>
    <row r="155" spans="1:3" x14ac:dyDescent="0.25">
      <c r="A155" s="34"/>
      <c r="B155" s="34"/>
      <c r="C155" s="34"/>
    </row>
    <row r="156" spans="1:3" x14ac:dyDescent="0.25">
      <c r="A156" s="34"/>
      <c r="B156" s="34"/>
      <c r="C156" s="34"/>
    </row>
    <row r="157" spans="1:3" x14ac:dyDescent="0.25">
      <c r="A157" s="34"/>
      <c r="B157" s="34"/>
      <c r="C157" s="34"/>
    </row>
    <row r="158" spans="1:3" x14ac:dyDescent="0.25">
      <c r="A158" s="34"/>
      <c r="B158" s="34"/>
      <c r="C158" s="34"/>
    </row>
    <row r="159" spans="1:3" x14ac:dyDescent="0.25">
      <c r="A159" s="34"/>
      <c r="B159" s="34"/>
      <c r="C159" s="34"/>
    </row>
    <row r="160" spans="1:3" x14ac:dyDescent="0.25">
      <c r="A160" s="34"/>
      <c r="B160" s="34"/>
      <c r="C160" s="34"/>
    </row>
    <row r="161" spans="1:3" x14ac:dyDescent="0.25">
      <c r="A161" s="34"/>
      <c r="B161" s="34"/>
      <c r="C161" s="34"/>
    </row>
  </sheetData>
  <mergeCells count="7">
    <mergeCell ref="A109:B109"/>
    <mergeCell ref="A110:B110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tabSelected="1" topLeftCell="A86" workbookViewId="0">
      <selection activeCell="A103" sqref="A103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4.285156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10" spans="1:18" x14ac:dyDescent="0.2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1:18" x14ac:dyDescent="0.2">
      <c r="A11" s="92" t="s">
        <v>117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</row>
    <row r="12" spans="1:18" x14ac:dyDescent="0.2">
      <c r="A12" s="92" t="s">
        <v>118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  <row r="13" spans="1:18" x14ac:dyDescent="0.2">
      <c r="A13" s="93" t="s">
        <v>36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</row>
    <row r="15" spans="1:18" x14ac:dyDescent="0.2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5" x14ac:dyDescent="0.2">
      <c r="A16" s="11" t="s">
        <v>1</v>
      </c>
      <c r="B16" s="54">
        <f>SUM(C16:N16)</f>
        <v>69650014.74000001</v>
      </c>
      <c r="C16" s="54">
        <f t="shared" ref="C16:E16" si="0">C17+C23+C33+C43+C51+C59+C69+C74+C77</f>
        <v>13374473.690000001</v>
      </c>
      <c r="D16" s="54">
        <f t="shared" si="0"/>
        <v>17813100.41</v>
      </c>
      <c r="E16" s="54">
        <f t="shared" si="0"/>
        <v>19534998.879999999</v>
      </c>
      <c r="F16" s="54">
        <f>F17+F23+F33+F43+F51+F59+F69+F74+F77</f>
        <v>18927441.759999998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13"/>
      <c r="P16" s="13"/>
      <c r="Q16" s="13"/>
      <c r="R16" s="13"/>
    </row>
    <row r="17" spans="1:17" ht="15" x14ac:dyDescent="0.25">
      <c r="A17" s="14" t="s">
        <v>2</v>
      </c>
      <c r="B17" s="54">
        <f>C17+D17+E17+F17+G17+H17+I17+J17+K17+L17+M17+N17</f>
        <v>47046618.519999996</v>
      </c>
      <c r="C17" s="62">
        <f>C18+C19+C20+C21+C22</f>
        <v>11544312.050000001</v>
      </c>
      <c r="D17" s="44">
        <f>D18+D19+D20+D21+D22</f>
        <v>12403592.17</v>
      </c>
      <c r="E17" s="45">
        <f>E18+E19+E20+E21+E22</f>
        <v>11520710.4</v>
      </c>
      <c r="F17" s="45">
        <f>F18+F19+F20+F21+F22</f>
        <v>11578003.9</v>
      </c>
      <c r="G17" s="16">
        <v>0</v>
      </c>
      <c r="H17" s="15">
        <v>0</v>
      </c>
      <c r="I17" s="15">
        <v>0</v>
      </c>
      <c r="J17" s="15">
        <v>0</v>
      </c>
      <c r="K17" s="49">
        <v>0</v>
      </c>
      <c r="L17" s="49">
        <v>0</v>
      </c>
      <c r="M17" s="49">
        <v>0</v>
      </c>
      <c r="N17" s="27">
        <v>0</v>
      </c>
    </row>
    <row r="18" spans="1:17" ht="15" x14ac:dyDescent="0.25">
      <c r="A18" s="17" t="s">
        <v>3</v>
      </c>
      <c r="B18" s="54">
        <f>C18+D18+E18+F18+G18+H18+I18+J18+K18+L18+M18+N18</f>
        <v>38951488.769999996</v>
      </c>
      <c r="C18" s="56">
        <v>9529375.8000000007</v>
      </c>
      <c r="D18" s="27">
        <v>10391862.529999999</v>
      </c>
      <c r="E18" s="27">
        <v>9507625.2200000007</v>
      </c>
      <c r="F18" s="27">
        <v>9522625.2200000007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</row>
    <row r="19" spans="1:17" ht="15" x14ac:dyDescent="0.25">
      <c r="A19" s="17" t="s">
        <v>4</v>
      </c>
      <c r="B19" s="54">
        <f>C19+D19+E19+F19+G19+H19+I19+J19+K19+L19+M19+N19</f>
        <v>2648000</v>
      </c>
      <c r="C19" s="56">
        <v>652000</v>
      </c>
      <c r="D19" s="27">
        <v>652000</v>
      </c>
      <c r="E19" s="27">
        <v>652000</v>
      </c>
      <c r="F19" s="27">
        <v>692000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</row>
    <row r="20" spans="1:17" ht="25.5" x14ac:dyDescent="0.25">
      <c r="A20" s="17" t="s">
        <v>38</v>
      </c>
      <c r="B20" s="54">
        <v>0</v>
      </c>
      <c r="C20" s="57">
        <v>0</v>
      </c>
      <c r="D20" s="47">
        <v>0</v>
      </c>
      <c r="E20" s="4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27">
        <v>0</v>
      </c>
    </row>
    <row r="21" spans="1:17" ht="25.5" x14ac:dyDescent="0.25">
      <c r="A21" s="17" t="s">
        <v>5</v>
      </c>
      <c r="B21" s="54">
        <f t="shared" ref="B21" si="1">C21+D21+E21+F21+G21+H21+I21+J21+K21+L21+M21+N21</f>
        <v>0</v>
      </c>
      <c r="C21" s="57">
        <v>0</v>
      </c>
      <c r="D21" s="47">
        <v>0</v>
      </c>
      <c r="E21" s="4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</row>
    <row r="22" spans="1:17" ht="25.5" x14ac:dyDescent="0.25">
      <c r="A22" s="17" t="s">
        <v>6</v>
      </c>
      <c r="B22" s="54">
        <f>C22+D22+E22+F22+G22+H22+I22+J22+K22+L22+M22+N22</f>
        <v>5447129.7499999991</v>
      </c>
      <c r="C22" s="56">
        <v>1362936.25</v>
      </c>
      <c r="D22" s="27">
        <v>1359729.64</v>
      </c>
      <c r="E22" s="27">
        <v>1361085.18</v>
      </c>
      <c r="F22" s="27">
        <v>1363378.68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</row>
    <row r="23" spans="1:17" ht="15" x14ac:dyDescent="0.25">
      <c r="A23" s="14" t="s">
        <v>7</v>
      </c>
      <c r="B23" s="54">
        <f>C23+D23+E23+F23+G23+H23+I23+J23+K23+L23+M23+N23</f>
        <v>7602001.7200000007</v>
      </c>
      <c r="C23" s="58">
        <f t="shared" ref="C23" si="2">C24+C25+C26+C27+C28+C29+C30+C31+C32</f>
        <v>850096.32000000007</v>
      </c>
      <c r="D23" s="48">
        <f>D24+D25+D26+D27+D28+D29+D30+D31+D32</f>
        <v>1345792.9100000001</v>
      </c>
      <c r="E23" s="49">
        <f>E24+E25+E26+E27+E28+E29+E30+E31+E32</f>
        <v>2439724.5599999996</v>
      </c>
      <c r="F23" s="49">
        <f>F24+F25+F26+F27+F28+F29+F30+F31+F32</f>
        <v>2966387.93</v>
      </c>
      <c r="G23" s="87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Q23" s="6"/>
    </row>
    <row r="24" spans="1:17" ht="15" x14ac:dyDescent="0.25">
      <c r="A24" s="17" t="s">
        <v>8</v>
      </c>
      <c r="B24" s="54">
        <f t="shared" ref="B24:B32" si="3">C24+D24+E24+F24+G24+H24+I24+J24+K24+L24+M24+N24</f>
        <v>2701526.79</v>
      </c>
      <c r="C24" s="56">
        <v>693280.87</v>
      </c>
      <c r="D24" s="27">
        <v>675856.35</v>
      </c>
      <c r="E24" s="27">
        <v>387726.04</v>
      </c>
      <c r="F24" s="27">
        <v>944663.53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</row>
    <row r="25" spans="1:17" ht="25.5" x14ac:dyDescent="0.25">
      <c r="A25" s="17" t="s">
        <v>9</v>
      </c>
      <c r="B25" s="54">
        <f t="shared" si="3"/>
        <v>176700</v>
      </c>
      <c r="C25" s="57">
        <v>0</v>
      </c>
      <c r="D25" s="46">
        <v>0</v>
      </c>
      <c r="E25" s="27">
        <v>0</v>
      </c>
      <c r="F25" s="27">
        <v>176700</v>
      </c>
      <c r="G25" s="27">
        <v>0</v>
      </c>
      <c r="H25" s="27">
        <v>0</v>
      </c>
      <c r="I25" s="27">
        <v>0</v>
      </c>
      <c r="J25" s="27">
        <v>0</v>
      </c>
      <c r="K25" s="6">
        <v>0</v>
      </c>
      <c r="L25" s="27">
        <v>0</v>
      </c>
      <c r="M25" s="27">
        <v>0</v>
      </c>
      <c r="N25" s="27">
        <v>0</v>
      </c>
    </row>
    <row r="26" spans="1:17" ht="15" x14ac:dyDescent="0.25">
      <c r="A26" s="17" t="s">
        <v>10</v>
      </c>
      <c r="B26" s="54">
        <f t="shared" si="3"/>
        <v>606883.88</v>
      </c>
      <c r="C26" s="56">
        <v>0</v>
      </c>
      <c r="D26" s="27">
        <v>0</v>
      </c>
      <c r="E26" s="27">
        <v>606883.88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</row>
    <row r="27" spans="1:17" ht="18" customHeight="1" x14ac:dyDescent="0.25">
      <c r="A27" s="17" t="s">
        <v>11</v>
      </c>
      <c r="B27" s="54">
        <f t="shared" si="3"/>
        <v>247999.66</v>
      </c>
      <c r="C27" s="57">
        <v>0</v>
      </c>
      <c r="D27" s="47">
        <v>0</v>
      </c>
      <c r="E27" s="27">
        <v>247999.66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</row>
    <row r="28" spans="1:17" ht="15" x14ac:dyDescent="0.25">
      <c r="A28" s="17" t="s">
        <v>12</v>
      </c>
      <c r="B28" s="54">
        <f t="shared" si="3"/>
        <v>1941007.2000000002</v>
      </c>
      <c r="C28" s="56">
        <v>0</v>
      </c>
      <c r="D28" s="27">
        <v>212748.18</v>
      </c>
      <c r="E28" s="27">
        <v>794454.18</v>
      </c>
      <c r="F28" s="27">
        <v>933804.84</v>
      </c>
      <c r="G28" s="27">
        <v>0</v>
      </c>
      <c r="H28" s="27">
        <v>0</v>
      </c>
      <c r="I28" s="27"/>
      <c r="J28" s="27"/>
      <c r="K28" s="27">
        <v>0</v>
      </c>
      <c r="L28" s="27"/>
      <c r="M28" s="27">
        <v>0</v>
      </c>
      <c r="N28" s="27">
        <v>0</v>
      </c>
    </row>
    <row r="29" spans="1:17" ht="15" x14ac:dyDescent="0.25">
      <c r="A29" s="17" t="s">
        <v>13</v>
      </c>
      <c r="B29" s="54">
        <f t="shared" si="3"/>
        <v>626180.13</v>
      </c>
      <c r="C29" s="56">
        <v>156815.45000000001</v>
      </c>
      <c r="D29" s="27">
        <v>158682.56</v>
      </c>
      <c r="E29" s="27">
        <v>154662.56</v>
      </c>
      <c r="F29" s="27">
        <v>156019.56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</row>
    <row r="30" spans="1:17" ht="38.25" x14ac:dyDescent="0.25">
      <c r="A30" s="17" t="s">
        <v>14</v>
      </c>
      <c r="B30" s="54">
        <f t="shared" si="3"/>
        <v>298505.82</v>
      </c>
      <c r="C30" s="57">
        <v>0</v>
      </c>
      <c r="D30" s="47">
        <v>298505.82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</row>
    <row r="31" spans="1:17" ht="25.5" x14ac:dyDescent="0.25">
      <c r="A31" s="17" t="s">
        <v>15</v>
      </c>
      <c r="B31" s="54">
        <f t="shared" si="3"/>
        <v>247998.24</v>
      </c>
      <c r="C31" s="56">
        <v>0</v>
      </c>
      <c r="D31" s="27">
        <v>0</v>
      </c>
      <c r="E31" s="27">
        <v>247998.24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</row>
    <row r="32" spans="1:17" ht="25.5" x14ac:dyDescent="0.25">
      <c r="A32" s="17" t="s">
        <v>39</v>
      </c>
      <c r="B32" s="54">
        <f t="shared" si="3"/>
        <v>755200</v>
      </c>
      <c r="C32" s="57">
        <v>0</v>
      </c>
      <c r="D32" s="27">
        <v>0</v>
      </c>
      <c r="E32" s="27">
        <v>0</v>
      </c>
      <c r="F32" s="27">
        <v>755200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</row>
    <row r="33" spans="1:14" ht="15" x14ac:dyDescent="0.25">
      <c r="A33" s="14" t="s">
        <v>16</v>
      </c>
      <c r="B33" s="54">
        <f>C33+D33+E33+F33+G33+H33+I33+J33+K33+L33+M33+N33</f>
        <v>6572120.669999999</v>
      </c>
      <c r="C33" s="58">
        <f t="shared" ref="C33" si="4">C34+C35+C36+C37+C38+C39+C40+C41+C42</f>
        <v>980065.32</v>
      </c>
      <c r="D33" s="48">
        <f>D34+D35+D36+D37+D38+D39+D40+D41+D42</f>
        <v>1265215.33</v>
      </c>
      <c r="E33" s="49">
        <f>E34+E35+E36+E37+E38+E39+E40+E41+E42</f>
        <v>3094850.88</v>
      </c>
      <c r="F33" s="16">
        <f>F34+F35+F36+F37+F38+F39+F40+F41+F42</f>
        <v>1231989.1399999999</v>
      </c>
      <c r="G33" s="12">
        <v>0</v>
      </c>
      <c r="H33" s="16">
        <v>0</v>
      </c>
      <c r="I33" s="16">
        <v>0</v>
      </c>
      <c r="J33" s="16">
        <v>0</v>
      </c>
      <c r="K33" s="16">
        <v>0</v>
      </c>
      <c r="L33" s="15">
        <v>0</v>
      </c>
      <c r="M33" s="49">
        <v>0</v>
      </c>
      <c r="N33" s="16">
        <v>0</v>
      </c>
    </row>
    <row r="34" spans="1:14" ht="25.5" x14ac:dyDescent="0.25">
      <c r="A34" s="17" t="s">
        <v>17</v>
      </c>
      <c r="B34" s="54">
        <f t="shared" ref="B34:C46" si="5">C34+D34+E34+F34+G34+H34+I34+J34+K34+L34+M34+N34</f>
        <v>371569.24</v>
      </c>
      <c r="C34" s="56">
        <v>0</v>
      </c>
      <c r="D34" s="27">
        <v>0</v>
      </c>
      <c r="E34" s="27">
        <v>371569.24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</row>
    <row r="35" spans="1:14" ht="15" x14ac:dyDescent="0.25">
      <c r="A35" s="17" t="s">
        <v>18</v>
      </c>
      <c r="B35" s="54">
        <f t="shared" si="5"/>
        <v>402498</v>
      </c>
      <c r="C35" s="50">
        <v>0</v>
      </c>
      <c r="D35" s="27">
        <v>0</v>
      </c>
      <c r="E35" s="27">
        <v>384090</v>
      </c>
      <c r="F35" s="27">
        <v>18408</v>
      </c>
      <c r="G35" s="27">
        <v>0</v>
      </c>
      <c r="H35" s="27">
        <v>0</v>
      </c>
      <c r="I35" s="18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</row>
    <row r="36" spans="1:14" ht="25.5" x14ac:dyDescent="0.25">
      <c r="A36" s="17" t="s">
        <v>19</v>
      </c>
      <c r="B36" s="54">
        <f t="shared" si="5"/>
        <v>193576</v>
      </c>
      <c r="C36" s="50">
        <v>0</v>
      </c>
      <c r="D36" s="46">
        <v>98648</v>
      </c>
      <c r="E36" s="27">
        <v>6900</v>
      </c>
      <c r="F36" s="27">
        <v>88028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</row>
    <row r="37" spans="1:14" ht="15" x14ac:dyDescent="0.25">
      <c r="A37" s="17" t="s">
        <v>20</v>
      </c>
      <c r="B37" s="54">
        <f t="shared" si="5"/>
        <v>247422.6</v>
      </c>
      <c r="C37" s="56">
        <v>0</v>
      </c>
      <c r="D37" s="27">
        <v>0</v>
      </c>
      <c r="E37" s="27">
        <v>247422.6</v>
      </c>
      <c r="F37" s="27">
        <v>0</v>
      </c>
      <c r="G37" s="27"/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</row>
    <row r="38" spans="1:14" ht="25.5" x14ac:dyDescent="0.25">
      <c r="A38" s="17" t="s">
        <v>21</v>
      </c>
      <c r="B38" s="54">
        <f t="shared" si="5"/>
        <v>0</v>
      </c>
      <c r="C38" s="50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</row>
    <row r="39" spans="1:14" ht="25.5" x14ac:dyDescent="0.25">
      <c r="A39" s="17" t="s">
        <v>22</v>
      </c>
      <c r="B39" s="54">
        <f t="shared" si="5"/>
        <v>0</v>
      </c>
      <c r="C39" s="50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</row>
    <row r="40" spans="1:14" ht="25.5" x14ac:dyDescent="0.25">
      <c r="A40" s="17" t="s">
        <v>23</v>
      </c>
      <c r="B40" s="54">
        <f t="shared" si="5"/>
        <v>4021004.9299999997</v>
      </c>
      <c r="C40" s="56">
        <v>980065.32</v>
      </c>
      <c r="D40" s="27">
        <v>1027492.53</v>
      </c>
      <c r="E40" s="27">
        <v>1002051.86</v>
      </c>
      <c r="F40" s="27">
        <v>1011395.22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</row>
    <row r="41" spans="1:14" ht="38.25" x14ac:dyDescent="0.25">
      <c r="A41" s="17" t="s">
        <v>40</v>
      </c>
      <c r="B41" s="54">
        <f t="shared" si="5"/>
        <v>0</v>
      </c>
      <c r="C41" s="57">
        <v>0</v>
      </c>
      <c r="D41" s="47">
        <v>0</v>
      </c>
      <c r="E41" s="46">
        <v>0</v>
      </c>
      <c r="F41" s="6">
        <v>0</v>
      </c>
      <c r="G41" s="6">
        <v>0</v>
      </c>
      <c r="H41" s="27">
        <v>0</v>
      </c>
      <c r="I41" s="27">
        <v>0</v>
      </c>
      <c r="J41" s="27">
        <v>0</v>
      </c>
      <c r="K41" s="27">
        <v>0</v>
      </c>
      <c r="L41" s="6">
        <v>0</v>
      </c>
      <c r="M41" s="6">
        <v>0</v>
      </c>
      <c r="N41" s="6">
        <v>0</v>
      </c>
    </row>
    <row r="42" spans="1:14" ht="15" x14ac:dyDescent="0.25">
      <c r="A42" s="17" t="s">
        <v>24</v>
      </c>
      <c r="B42" s="54">
        <f>C42+D42+E42+F42+G42+H42+I42+J42+K42+L42+M42+N42</f>
        <v>1336049.8999999999</v>
      </c>
      <c r="C42" s="57">
        <v>0</v>
      </c>
      <c r="D42" s="27">
        <v>139074.79999999999</v>
      </c>
      <c r="E42" s="27">
        <v>1082817.18</v>
      </c>
      <c r="F42" s="27">
        <v>114157.92</v>
      </c>
      <c r="G42" s="27">
        <v>0</v>
      </c>
      <c r="H42" s="27">
        <v>0</v>
      </c>
      <c r="I42" s="27"/>
      <c r="J42" s="27">
        <v>0</v>
      </c>
      <c r="K42" s="27">
        <v>0</v>
      </c>
      <c r="L42" s="27">
        <v>0</v>
      </c>
      <c r="M42" s="27">
        <v>0</v>
      </c>
      <c r="N42" s="27">
        <v>0</v>
      </c>
    </row>
    <row r="43" spans="1:14" ht="15" x14ac:dyDescent="0.25">
      <c r="A43" s="14" t="s">
        <v>25</v>
      </c>
      <c r="B43" s="54">
        <f>C43+D43+E43+F43+G43+H43+I43+J43+K43+L43+M43+N43</f>
        <v>6863350</v>
      </c>
      <c r="C43" s="49">
        <f>C44+C45+C46+C47+C48+C49+C50</f>
        <v>0</v>
      </c>
      <c r="D43" s="48">
        <f>D44+D45+D46+D47+D48+D49+D50</f>
        <v>2798500</v>
      </c>
      <c r="E43" s="49">
        <f>E44+E45+E46+E47+E48+E49+E50</f>
        <v>1298500</v>
      </c>
      <c r="F43" s="16">
        <f>F44+F45+F46+F47+F48+F49+F50</f>
        <v>2766350</v>
      </c>
      <c r="G43" s="16">
        <v>0</v>
      </c>
      <c r="H43" s="49">
        <v>0</v>
      </c>
      <c r="I43" s="49">
        <v>0</v>
      </c>
      <c r="J43" s="49">
        <v>0</v>
      </c>
      <c r="K43" s="49">
        <v>0</v>
      </c>
      <c r="L43" s="16">
        <v>0</v>
      </c>
      <c r="M43" s="49">
        <v>0</v>
      </c>
      <c r="N43" s="16">
        <v>0</v>
      </c>
    </row>
    <row r="44" spans="1:14" ht="25.5" x14ac:dyDescent="0.25">
      <c r="A44" s="17" t="s">
        <v>26</v>
      </c>
      <c r="B44" s="54">
        <f t="shared" si="5"/>
        <v>6863350</v>
      </c>
      <c r="C44" s="46">
        <v>0</v>
      </c>
      <c r="D44" s="46">
        <v>2798500</v>
      </c>
      <c r="E44" s="46">
        <v>1298500</v>
      </c>
      <c r="F44" s="27">
        <v>2766350</v>
      </c>
      <c r="G44" s="19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6">
        <v>0</v>
      </c>
      <c r="N44" s="6">
        <v>0</v>
      </c>
    </row>
    <row r="45" spans="1:14" ht="25.5" x14ac:dyDescent="0.25">
      <c r="A45" s="17" t="s">
        <v>41</v>
      </c>
      <c r="B45" s="54">
        <f t="shared" si="5"/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64">
        <v>0</v>
      </c>
      <c r="K45" s="18">
        <v>0</v>
      </c>
      <c r="L45" s="18">
        <v>0</v>
      </c>
      <c r="M45" s="27">
        <v>0</v>
      </c>
      <c r="N45" s="27">
        <v>0</v>
      </c>
    </row>
    <row r="46" spans="1:14" ht="25.5" x14ac:dyDescent="0.25">
      <c r="A46" s="17" t="s">
        <v>42</v>
      </c>
      <c r="B46" s="54">
        <f t="shared" si="5"/>
        <v>0</v>
      </c>
      <c r="C46" s="63">
        <f t="shared" si="5"/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64">
        <v>0</v>
      </c>
      <c r="K46" s="18">
        <v>0</v>
      </c>
      <c r="L46" s="18">
        <v>0</v>
      </c>
      <c r="M46" s="27">
        <v>0</v>
      </c>
      <c r="N46" s="27">
        <v>0</v>
      </c>
    </row>
    <row r="47" spans="1:14" ht="25.5" x14ac:dyDescent="0.25">
      <c r="A47" s="17" t="s">
        <v>43</v>
      </c>
      <c r="B47" s="54">
        <f t="shared" ref="B47:C58" si="6">C47+D47+E47+F47+G47+H47+I47+J47+K47+L47+M47+N47</f>
        <v>0</v>
      </c>
      <c r="C47" s="63">
        <f t="shared" si="6"/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64">
        <v>0</v>
      </c>
      <c r="K47" s="18">
        <v>0</v>
      </c>
      <c r="L47" s="18">
        <v>0</v>
      </c>
      <c r="M47" s="27">
        <v>0</v>
      </c>
      <c r="N47" s="27">
        <v>0</v>
      </c>
    </row>
    <row r="48" spans="1:14" ht="25.5" x14ac:dyDescent="0.25">
      <c r="A48" s="17" t="s">
        <v>44</v>
      </c>
      <c r="B48" s="54">
        <f t="shared" si="6"/>
        <v>0</v>
      </c>
      <c r="C48" s="63">
        <f t="shared" si="6"/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64">
        <v>0</v>
      </c>
      <c r="K48" s="18">
        <v>0</v>
      </c>
      <c r="L48" s="18">
        <v>0</v>
      </c>
      <c r="M48" s="27">
        <v>0</v>
      </c>
      <c r="N48" s="27">
        <v>0</v>
      </c>
    </row>
    <row r="49" spans="1:14" ht="25.5" x14ac:dyDescent="0.25">
      <c r="A49" s="17" t="s">
        <v>27</v>
      </c>
      <c r="B49" s="54">
        <f t="shared" si="6"/>
        <v>0</v>
      </c>
      <c r="C49" s="63">
        <f t="shared" si="6"/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64">
        <v>0</v>
      </c>
      <c r="K49" s="18">
        <v>0</v>
      </c>
      <c r="L49" s="18">
        <v>0</v>
      </c>
      <c r="M49" s="27">
        <v>0</v>
      </c>
      <c r="N49" s="27">
        <v>0</v>
      </c>
    </row>
    <row r="50" spans="1:14" ht="25.5" x14ac:dyDescent="0.25">
      <c r="A50" s="17" t="s">
        <v>45</v>
      </c>
      <c r="B50" s="54">
        <f t="shared" si="6"/>
        <v>0</v>
      </c>
      <c r="C50" s="63">
        <f t="shared" si="6"/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64">
        <v>0</v>
      </c>
      <c r="K50" s="18">
        <v>0</v>
      </c>
      <c r="L50" s="18">
        <v>0</v>
      </c>
      <c r="M50" s="27">
        <v>0</v>
      </c>
      <c r="N50" s="27">
        <v>0</v>
      </c>
    </row>
    <row r="51" spans="1:14" ht="15" x14ac:dyDescent="0.25">
      <c r="A51" s="14" t="s">
        <v>46</v>
      </c>
      <c r="B51" s="54">
        <f>C51+D51+E51+F51+G51+H51+I51+J51+K51+L51+M51+N51</f>
        <v>0</v>
      </c>
      <c r="C51" s="49">
        <f>C52+C53+C54+C55+C56+C57+C58</f>
        <v>0</v>
      </c>
      <c r="D51" s="49">
        <f>D52+D53+D54+D55+D56+D57+D58</f>
        <v>0</v>
      </c>
      <c r="E51" s="49">
        <f t="shared" ref="E51:I51" si="7">E52+E53+E54+E55+E56+E57+E58</f>
        <v>0</v>
      </c>
      <c r="F51" s="49">
        <f t="shared" si="7"/>
        <v>0</v>
      </c>
      <c r="G51" s="49">
        <f t="shared" si="7"/>
        <v>0</v>
      </c>
      <c r="H51" s="49">
        <f t="shared" si="7"/>
        <v>0</v>
      </c>
      <c r="I51" s="49">
        <f t="shared" si="7"/>
        <v>0</v>
      </c>
      <c r="J51" s="49">
        <f>J52+J53+J54+J55+J56+J57+J58</f>
        <v>0</v>
      </c>
      <c r="K51" s="15">
        <f>K52+K53+K54+K55+K56+K57+K58</f>
        <v>0</v>
      </c>
      <c r="L51" s="15">
        <f>L52+L53+L54+L55+L56+L57+L58</f>
        <v>0</v>
      </c>
      <c r="M51" s="49">
        <f>M52+M53+M54+M55+M56+M57+M58</f>
        <v>0</v>
      </c>
      <c r="N51" s="49">
        <f>N52+N53+N54+N55+N56+N57+N58</f>
        <v>0</v>
      </c>
    </row>
    <row r="52" spans="1:14" ht="25.5" x14ac:dyDescent="0.25">
      <c r="A52" s="17" t="s">
        <v>47</v>
      </c>
      <c r="B52" s="54">
        <f t="shared" si="6"/>
        <v>0</v>
      </c>
      <c r="C52" s="63">
        <f t="shared" si="6"/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64">
        <v>0</v>
      </c>
      <c r="K52" s="18">
        <v>0</v>
      </c>
      <c r="L52" s="18">
        <v>0</v>
      </c>
      <c r="M52" s="27">
        <v>0</v>
      </c>
      <c r="N52" s="27">
        <v>0</v>
      </c>
    </row>
    <row r="53" spans="1:14" ht="25.5" x14ac:dyDescent="0.25">
      <c r="A53" s="17" t="s">
        <v>48</v>
      </c>
      <c r="B53" s="54">
        <f t="shared" si="6"/>
        <v>0</v>
      </c>
      <c r="C53" s="63">
        <f t="shared" si="6"/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64">
        <v>0</v>
      </c>
      <c r="K53" s="18">
        <v>0</v>
      </c>
      <c r="L53" s="18">
        <v>0</v>
      </c>
      <c r="M53" s="27">
        <v>0</v>
      </c>
      <c r="N53" s="27">
        <v>0</v>
      </c>
    </row>
    <row r="54" spans="1:14" ht="25.5" x14ac:dyDescent="0.25">
      <c r="A54" s="17" t="s">
        <v>49</v>
      </c>
      <c r="B54" s="54">
        <f t="shared" si="6"/>
        <v>0</v>
      </c>
      <c r="C54" s="63">
        <f t="shared" si="6"/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64">
        <v>0</v>
      </c>
      <c r="K54" s="18">
        <v>0</v>
      </c>
      <c r="L54" s="18">
        <v>0</v>
      </c>
      <c r="M54" s="27">
        <v>0</v>
      </c>
      <c r="N54" s="27">
        <v>0</v>
      </c>
    </row>
    <row r="55" spans="1:14" ht="25.5" x14ac:dyDescent="0.25">
      <c r="A55" s="17" t="s">
        <v>50</v>
      </c>
      <c r="B55" s="54">
        <f t="shared" si="6"/>
        <v>0</v>
      </c>
      <c r="C55" s="63">
        <f t="shared" si="6"/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64">
        <v>0</v>
      </c>
      <c r="K55" s="18">
        <v>0</v>
      </c>
      <c r="L55" s="18">
        <v>0</v>
      </c>
      <c r="M55" s="27">
        <v>0</v>
      </c>
      <c r="N55" s="27">
        <v>0</v>
      </c>
    </row>
    <row r="56" spans="1:14" ht="25.5" x14ac:dyDescent="0.25">
      <c r="A56" s="17" t="s">
        <v>51</v>
      </c>
      <c r="B56" s="54">
        <f t="shared" si="6"/>
        <v>0</v>
      </c>
      <c r="C56" s="63">
        <f t="shared" si="6"/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64">
        <v>0</v>
      </c>
      <c r="K56" s="18">
        <v>0</v>
      </c>
      <c r="L56" s="18">
        <v>0</v>
      </c>
      <c r="M56" s="27">
        <v>0</v>
      </c>
      <c r="N56" s="27">
        <v>0</v>
      </c>
    </row>
    <row r="57" spans="1:14" ht="25.5" x14ac:dyDescent="0.25">
      <c r="A57" s="17" t="s">
        <v>52</v>
      </c>
      <c r="B57" s="54">
        <f t="shared" si="6"/>
        <v>0</v>
      </c>
      <c r="C57" s="63">
        <f t="shared" si="6"/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64">
        <v>0</v>
      </c>
      <c r="K57" s="18">
        <v>0</v>
      </c>
      <c r="L57" s="18">
        <v>0</v>
      </c>
      <c r="M57" s="27">
        <v>0</v>
      </c>
      <c r="N57" s="27">
        <v>0</v>
      </c>
    </row>
    <row r="58" spans="1:14" ht="25.5" x14ac:dyDescent="0.25">
      <c r="A58" s="17" t="s">
        <v>53</v>
      </c>
      <c r="B58" s="54">
        <f t="shared" si="6"/>
        <v>0</v>
      </c>
      <c r="C58" s="63">
        <f t="shared" si="6"/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64">
        <v>0</v>
      </c>
      <c r="K58" s="18">
        <v>0</v>
      </c>
      <c r="L58" s="18">
        <v>0</v>
      </c>
      <c r="M58" s="27">
        <v>0</v>
      </c>
      <c r="N58" s="27">
        <v>0</v>
      </c>
    </row>
    <row r="59" spans="1:14" ht="25.5" x14ac:dyDescent="0.25">
      <c r="A59" s="14" t="s">
        <v>28</v>
      </c>
      <c r="B59" s="54">
        <f>C59+D59+E59+F59+G59+H59+I59+J59+K59+L59+M59+N59</f>
        <v>1565923.83</v>
      </c>
      <c r="C59" s="54">
        <f>C60+C61+C62+C63+C64+C65+C66+C67+C68</f>
        <v>0</v>
      </c>
      <c r="D59" s="61">
        <f t="shared" ref="D59:H59" si="8">D60+D61+D62+D63+D64+D65+D66+D67+D68</f>
        <v>0</v>
      </c>
      <c r="E59" s="49">
        <f t="shared" si="8"/>
        <v>1181213.04</v>
      </c>
      <c r="F59" s="16">
        <f>F60+F61+F62+F63+F64+F65+F66+F67+F68</f>
        <v>384710.79000000004</v>
      </c>
      <c r="G59" s="16">
        <f t="shared" si="8"/>
        <v>0</v>
      </c>
      <c r="H59" s="49">
        <f t="shared" si="8"/>
        <v>0</v>
      </c>
      <c r="I59" s="49">
        <f t="shared" ref="I59" si="9">I60+I61+I62+I63+I64+I65+I66+I67+I68</f>
        <v>0</v>
      </c>
      <c r="J59" s="49">
        <v>0</v>
      </c>
      <c r="K59" s="49">
        <v>0</v>
      </c>
      <c r="L59" s="15">
        <v>0</v>
      </c>
      <c r="M59" s="45">
        <v>0</v>
      </c>
      <c r="N59" s="16">
        <v>0</v>
      </c>
    </row>
    <row r="60" spans="1:14" ht="15" x14ac:dyDescent="0.25">
      <c r="A60" s="17" t="s">
        <v>29</v>
      </c>
      <c r="B60" s="63">
        <f>C60+D60+E60+F60+G60+H60+I60+J60+K60+L60+M60+N60</f>
        <v>1212780.99</v>
      </c>
      <c r="C60" s="63">
        <v>0</v>
      </c>
      <c r="D60" s="27">
        <v>0</v>
      </c>
      <c r="E60" s="27">
        <v>1072889.04</v>
      </c>
      <c r="F60" s="27">
        <v>139891.95000000001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</row>
    <row r="61" spans="1:14" ht="25.5" x14ac:dyDescent="0.25">
      <c r="A61" s="17" t="s">
        <v>30</v>
      </c>
      <c r="B61" s="54">
        <v>0</v>
      </c>
      <c r="C61" s="63">
        <v>0</v>
      </c>
      <c r="D61" s="27">
        <v>0</v>
      </c>
      <c r="E61" s="27">
        <v>108324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190634.99</v>
      </c>
    </row>
    <row r="62" spans="1:14" ht="25.5" x14ac:dyDescent="0.25">
      <c r="A62" s="17" t="s">
        <v>31</v>
      </c>
      <c r="B62" s="54">
        <v>0</v>
      </c>
      <c r="C62" s="63">
        <v>0</v>
      </c>
      <c r="D62" s="27">
        <v>0</v>
      </c>
      <c r="E62" s="27">
        <v>0</v>
      </c>
      <c r="F62" s="27">
        <v>244818.84</v>
      </c>
      <c r="G62" s="27">
        <v>0</v>
      </c>
      <c r="H62" s="27">
        <v>0</v>
      </c>
      <c r="I62" s="27">
        <v>0</v>
      </c>
      <c r="J62" s="27"/>
      <c r="K62" s="27">
        <v>0</v>
      </c>
      <c r="L62" s="27">
        <v>0</v>
      </c>
      <c r="M62" s="27">
        <v>0</v>
      </c>
      <c r="N62" s="6">
        <v>46267.8</v>
      </c>
    </row>
    <row r="63" spans="1:14" ht="25.5" x14ac:dyDescent="0.25">
      <c r="A63" s="17" t="s">
        <v>32</v>
      </c>
      <c r="B63" s="54">
        <f>C63+D63+E63+F63+G63+H63+I63+J63+K63+L63+M63+N63</f>
        <v>0</v>
      </c>
      <c r="C63" s="63">
        <f>D63+E63+F63+G63+H63+I63+J63+K63+L63+M63+N63+O63</f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</row>
    <row r="64" spans="1:14" ht="25.5" x14ac:dyDescent="0.25">
      <c r="A64" s="17" t="s">
        <v>33</v>
      </c>
      <c r="B64" s="54">
        <f>C64+D64+E64+F64+G64+H64+I64+J64+K64+L64+M64+N64</f>
        <v>0</v>
      </c>
      <c r="C64" s="63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</row>
    <row r="65" spans="1:14" ht="15" x14ac:dyDescent="0.25">
      <c r="A65" s="17" t="s">
        <v>54</v>
      </c>
      <c r="B65" s="54">
        <f t="shared" ref="B65:C80" si="10">C65+D65+E65+F65+G65+H65+I65+J65+K65+L65+M65+N65</f>
        <v>0</v>
      </c>
      <c r="C65" s="63">
        <f t="shared" si="10"/>
        <v>0</v>
      </c>
      <c r="D65" s="27">
        <v>0</v>
      </c>
      <c r="E65" s="46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6">
        <v>0</v>
      </c>
    </row>
    <row r="66" spans="1:14" ht="15" x14ac:dyDescent="0.25">
      <c r="A66" s="17" t="s">
        <v>55</v>
      </c>
      <c r="B66" s="54">
        <f t="shared" si="10"/>
        <v>0</v>
      </c>
      <c r="C66" s="63">
        <f t="shared" si="10"/>
        <v>0</v>
      </c>
      <c r="D66" s="27">
        <v>0</v>
      </c>
      <c r="E66" s="46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6">
        <v>0</v>
      </c>
    </row>
    <row r="67" spans="1:14" ht="15" x14ac:dyDescent="0.25">
      <c r="A67" s="17" t="s">
        <v>34</v>
      </c>
      <c r="B67" s="54">
        <f t="shared" si="10"/>
        <v>0</v>
      </c>
      <c r="C67" s="63">
        <f t="shared" si="10"/>
        <v>0</v>
      </c>
      <c r="D67" s="27">
        <v>0</v>
      </c>
      <c r="E67" s="46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</row>
    <row r="68" spans="1:14" ht="25.5" x14ac:dyDescent="0.25">
      <c r="A68" s="17" t="s">
        <v>56</v>
      </c>
      <c r="B68" s="54">
        <f>C68+D68+E68+F68+G68+H68+I68+J68+K68+L68+M68+N68</f>
        <v>0</v>
      </c>
      <c r="C68" s="63">
        <f>D68+E68+F68+G68+H68+I68+J68+K68+L68+M68+N68+O68</f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6">
        <v>0</v>
      </c>
    </row>
    <row r="69" spans="1:14" ht="15" x14ac:dyDescent="0.25">
      <c r="A69" s="14" t="s">
        <v>57</v>
      </c>
      <c r="B69" s="54">
        <f t="shared" si="10"/>
        <v>0</v>
      </c>
      <c r="C69" s="54">
        <f t="shared" ref="C69:J69" si="11">C70+C71+C72+C73</f>
        <v>0</v>
      </c>
      <c r="D69" s="49">
        <f t="shared" si="11"/>
        <v>0</v>
      </c>
      <c r="E69" s="49">
        <f t="shared" si="11"/>
        <v>0</v>
      </c>
      <c r="F69" s="16">
        <f t="shared" si="11"/>
        <v>0</v>
      </c>
      <c r="G69" s="16">
        <f t="shared" si="11"/>
        <v>0</v>
      </c>
      <c r="H69" s="16">
        <f t="shared" si="11"/>
        <v>0</v>
      </c>
      <c r="I69" s="16">
        <f t="shared" si="11"/>
        <v>0</v>
      </c>
      <c r="J69" s="16">
        <f t="shared" si="11"/>
        <v>0</v>
      </c>
      <c r="K69" s="49">
        <f>K70+K71+K72+K73</f>
        <v>0</v>
      </c>
      <c r="L69" s="49">
        <f>L70+L71+L72+L73</f>
        <v>0</v>
      </c>
      <c r="M69" s="49">
        <f>M70+M71+M72+M73</f>
        <v>0</v>
      </c>
      <c r="N69" s="16">
        <f>N70+N71+N72+N73</f>
        <v>0</v>
      </c>
    </row>
    <row r="70" spans="1:14" ht="15" x14ac:dyDescent="0.25">
      <c r="A70" s="17" t="s">
        <v>58</v>
      </c>
      <c r="B70" s="54">
        <f>C70+D70+E70+F70+G70+H70+I70+J70+K70+L70+M70+N70</f>
        <v>0</v>
      </c>
      <c r="C70" s="63">
        <v>0</v>
      </c>
      <c r="D70" s="27">
        <v>0</v>
      </c>
      <c r="E70" s="46">
        <v>0</v>
      </c>
      <c r="F70" s="27">
        <v>0</v>
      </c>
      <c r="G70" s="6">
        <v>0</v>
      </c>
      <c r="H70" s="6">
        <v>0</v>
      </c>
      <c r="I70" s="6">
        <v>0</v>
      </c>
      <c r="J70" s="6">
        <v>0</v>
      </c>
      <c r="K70" s="27">
        <v>0</v>
      </c>
      <c r="L70" s="27">
        <v>0</v>
      </c>
      <c r="M70" s="27">
        <v>0</v>
      </c>
      <c r="N70" s="27">
        <v>0</v>
      </c>
    </row>
    <row r="71" spans="1:14" ht="15" x14ac:dyDescent="0.25">
      <c r="A71" s="17" t="s">
        <v>59</v>
      </c>
      <c r="B71" s="54">
        <f>C71+D71+E71+F71+G71+H71+I71+J71+K71+L71+M71+N71</f>
        <v>0</v>
      </c>
      <c r="C71" s="63">
        <v>0</v>
      </c>
      <c r="D71" s="27">
        <v>0</v>
      </c>
      <c r="E71" s="46">
        <v>0</v>
      </c>
      <c r="F71" s="46">
        <v>0</v>
      </c>
      <c r="G71" s="6">
        <v>0</v>
      </c>
      <c r="H71" s="6">
        <v>0</v>
      </c>
      <c r="I71" s="6">
        <v>0</v>
      </c>
      <c r="J71" s="6">
        <v>0</v>
      </c>
      <c r="K71" s="27">
        <v>0</v>
      </c>
      <c r="L71" s="27">
        <v>0</v>
      </c>
      <c r="M71" s="27">
        <v>0</v>
      </c>
      <c r="N71" s="27">
        <v>0</v>
      </c>
    </row>
    <row r="72" spans="1:14" ht="25.5" x14ac:dyDescent="0.25">
      <c r="A72" s="17" t="s">
        <v>60</v>
      </c>
      <c r="B72" s="54">
        <f t="shared" si="10"/>
        <v>0</v>
      </c>
      <c r="C72" s="63">
        <f t="shared" si="10"/>
        <v>0</v>
      </c>
      <c r="D72" s="27">
        <v>0</v>
      </c>
      <c r="E72" s="46">
        <v>0</v>
      </c>
      <c r="F72" s="46">
        <v>0</v>
      </c>
      <c r="G72" s="6">
        <v>0</v>
      </c>
      <c r="H72" s="6">
        <v>0</v>
      </c>
      <c r="I72" s="6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</row>
    <row r="73" spans="1:14" ht="38.25" x14ac:dyDescent="0.25">
      <c r="A73" s="17" t="s">
        <v>61</v>
      </c>
      <c r="B73" s="54">
        <f t="shared" si="10"/>
        <v>0</v>
      </c>
      <c r="C73" s="63">
        <f t="shared" si="10"/>
        <v>0</v>
      </c>
      <c r="D73" s="27">
        <v>0</v>
      </c>
      <c r="E73" s="46">
        <v>0</v>
      </c>
      <c r="F73" s="46">
        <v>0</v>
      </c>
      <c r="G73" s="6">
        <v>0</v>
      </c>
      <c r="H73" s="6">
        <v>0</v>
      </c>
      <c r="I73" s="6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</row>
    <row r="74" spans="1:14" ht="25.5" x14ac:dyDescent="0.25">
      <c r="A74" s="14" t="s">
        <v>62</v>
      </c>
      <c r="B74" s="54">
        <f t="shared" si="10"/>
        <v>0</v>
      </c>
      <c r="C74" s="54">
        <f>D74+E74+F74+G74+H74+I74+J74+K74+L74+M74+N74+O74</f>
        <v>0</v>
      </c>
      <c r="D74" s="49">
        <f t="shared" ref="D74:I74" si="12">D75+D76</f>
        <v>0</v>
      </c>
      <c r="E74" s="49">
        <f t="shared" si="12"/>
        <v>0</v>
      </c>
      <c r="F74" s="49">
        <f t="shared" si="12"/>
        <v>0</v>
      </c>
      <c r="G74" s="16">
        <f t="shared" si="12"/>
        <v>0</v>
      </c>
      <c r="H74" s="16">
        <f t="shared" si="12"/>
        <v>0</v>
      </c>
      <c r="I74" s="16">
        <f t="shared" si="12"/>
        <v>0</v>
      </c>
      <c r="J74" s="16">
        <f>J75+J76</f>
        <v>0</v>
      </c>
      <c r="K74" s="49">
        <f>K75+K76</f>
        <v>0</v>
      </c>
      <c r="L74" s="49">
        <f>L75+L76</f>
        <v>0</v>
      </c>
      <c r="M74" s="49">
        <f>M76+M780</f>
        <v>0</v>
      </c>
      <c r="N74" s="49">
        <f>N75+N76</f>
        <v>0</v>
      </c>
    </row>
    <row r="75" spans="1:14" ht="15" x14ac:dyDescent="0.25">
      <c r="A75" s="17" t="s">
        <v>63</v>
      </c>
      <c r="B75" s="54">
        <f t="shared" si="10"/>
        <v>0</v>
      </c>
      <c r="C75" s="63">
        <f t="shared" si="10"/>
        <v>0</v>
      </c>
      <c r="D75" s="27">
        <v>0</v>
      </c>
      <c r="E75" s="46">
        <v>0</v>
      </c>
      <c r="F75" s="46">
        <v>0</v>
      </c>
      <c r="G75" s="6">
        <v>0</v>
      </c>
      <c r="H75" s="6">
        <v>0</v>
      </c>
      <c r="I75" s="6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</row>
    <row r="76" spans="1:14" ht="25.5" x14ac:dyDescent="0.25">
      <c r="A76" s="17" t="s">
        <v>64</v>
      </c>
      <c r="B76" s="54">
        <f t="shared" si="10"/>
        <v>0</v>
      </c>
      <c r="C76" s="63">
        <f t="shared" si="10"/>
        <v>0</v>
      </c>
      <c r="D76" s="27">
        <v>0</v>
      </c>
      <c r="E76" s="46">
        <v>0</v>
      </c>
      <c r="F76" s="46">
        <v>0</v>
      </c>
      <c r="G76" s="6">
        <v>0</v>
      </c>
      <c r="H76" s="6">
        <v>0</v>
      </c>
      <c r="I76" s="6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</row>
    <row r="77" spans="1:14" ht="15" x14ac:dyDescent="0.25">
      <c r="A77" s="14" t="s">
        <v>65</v>
      </c>
      <c r="B77" s="54">
        <f t="shared" si="10"/>
        <v>0</v>
      </c>
      <c r="C77" s="54">
        <f t="shared" si="10"/>
        <v>0</v>
      </c>
      <c r="D77" s="49">
        <f t="shared" ref="D77:J77" si="13">D78+D79+D80</f>
        <v>0</v>
      </c>
      <c r="E77" s="49">
        <f t="shared" si="13"/>
        <v>0</v>
      </c>
      <c r="F77" s="49">
        <f t="shared" si="13"/>
        <v>0</v>
      </c>
      <c r="G77" s="16">
        <f t="shared" si="13"/>
        <v>0</v>
      </c>
      <c r="H77" s="16">
        <f t="shared" si="13"/>
        <v>0</v>
      </c>
      <c r="I77" s="16">
        <f t="shared" si="13"/>
        <v>0</v>
      </c>
      <c r="J77" s="16">
        <f t="shared" si="13"/>
        <v>0</v>
      </c>
      <c r="K77" s="49">
        <f>K78+K79+K80</f>
        <v>0</v>
      </c>
      <c r="L77" s="49">
        <f>L78+L79+L80</f>
        <v>0</v>
      </c>
      <c r="M77" s="49">
        <f>M78+M79+M80</f>
        <v>0</v>
      </c>
      <c r="N77" s="49">
        <f>N78+N79+N80</f>
        <v>0</v>
      </c>
    </row>
    <row r="78" spans="1:14" ht="25.5" x14ac:dyDescent="0.25">
      <c r="A78" s="17" t="s">
        <v>66</v>
      </c>
      <c r="B78" s="54">
        <f t="shared" si="10"/>
        <v>0</v>
      </c>
      <c r="C78" s="63">
        <f t="shared" si="10"/>
        <v>0</v>
      </c>
      <c r="D78" s="27">
        <v>0</v>
      </c>
      <c r="E78" s="46">
        <v>0</v>
      </c>
      <c r="F78" s="46">
        <v>0</v>
      </c>
      <c r="G78" s="6">
        <v>0</v>
      </c>
      <c r="H78" s="6">
        <v>0</v>
      </c>
      <c r="I78" s="6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</row>
    <row r="79" spans="1:14" ht="25.5" x14ac:dyDescent="0.25">
      <c r="A79" s="17" t="s">
        <v>67</v>
      </c>
      <c r="B79" s="54">
        <f t="shared" si="10"/>
        <v>0</v>
      </c>
      <c r="C79" s="63">
        <f t="shared" si="10"/>
        <v>0</v>
      </c>
      <c r="D79" s="27">
        <v>0</v>
      </c>
      <c r="E79" s="46">
        <v>0</v>
      </c>
      <c r="F79" s="46">
        <v>0</v>
      </c>
      <c r="G79" s="6">
        <v>0</v>
      </c>
      <c r="H79" s="6">
        <v>0</v>
      </c>
      <c r="I79" s="6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</row>
    <row r="80" spans="1:14" ht="25.5" x14ac:dyDescent="0.25">
      <c r="A80" s="17" t="s">
        <v>68</v>
      </c>
      <c r="B80" s="54">
        <f t="shared" si="10"/>
        <v>0</v>
      </c>
      <c r="C80" s="63">
        <f t="shared" si="10"/>
        <v>0</v>
      </c>
      <c r="D80" s="27">
        <v>0</v>
      </c>
      <c r="E80" s="46">
        <v>0</v>
      </c>
      <c r="F80" s="46">
        <v>0</v>
      </c>
      <c r="G80" s="6">
        <v>0</v>
      </c>
      <c r="H80" s="6">
        <v>0</v>
      </c>
      <c r="I80" s="6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</row>
    <row r="81" spans="1:14" ht="15" x14ac:dyDescent="0.2">
      <c r="A81" s="20" t="s">
        <v>35</v>
      </c>
      <c r="B81" s="55">
        <f t="shared" ref="B81:I81" si="14">B16</f>
        <v>69650014.74000001</v>
      </c>
      <c r="C81" s="55">
        <f t="shared" si="14"/>
        <v>13374473.690000001</v>
      </c>
      <c r="D81" s="60">
        <f t="shared" si="14"/>
        <v>17813100.41</v>
      </c>
      <c r="E81" s="60">
        <f t="shared" si="14"/>
        <v>19534998.879999999</v>
      </c>
      <c r="F81" s="60">
        <f t="shared" si="14"/>
        <v>18927441.759999998</v>
      </c>
      <c r="G81" s="60">
        <f t="shared" si="14"/>
        <v>0</v>
      </c>
      <c r="H81" s="60">
        <f t="shared" si="14"/>
        <v>0</v>
      </c>
      <c r="I81" s="60">
        <f t="shared" si="14"/>
        <v>0</v>
      </c>
      <c r="J81" s="60">
        <f>J16</f>
        <v>0</v>
      </c>
      <c r="K81" s="60">
        <f>K16</f>
        <v>0</v>
      </c>
      <c r="L81" s="60">
        <f>L16</f>
        <v>0</v>
      </c>
      <c r="M81" s="60">
        <f>M16</f>
        <v>0</v>
      </c>
      <c r="N81" s="60">
        <v>0</v>
      </c>
    </row>
    <row r="82" spans="1:14" ht="15" x14ac:dyDescent="0.25">
      <c r="A82" s="22"/>
      <c r="B82" s="51"/>
      <c r="C82" s="52"/>
      <c r="D82" s="51"/>
      <c r="E82" s="51"/>
      <c r="I82" s="13"/>
      <c r="N82" s="5">
        <v>0</v>
      </c>
    </row>
    <row r="83" spans="1:14" ht="15" x14ac:dyDescent="0.2">
      <c r="A83" s="11" t="s">
        <v>69</v>
      </c>
      <c r="B83" s="65">
        <v>0</v>
      </c>
      <c r="C83" s="66">
        <v>0</v>
      </c>
      <c r="D83" s="67">
        <v>0</v>
      </c>
      <c r="E83" s="67">
        <v>0</v>
      </c>
      <c r="F83" s="85">
        <v>0</v>
      </c>
      <c r="G83" s="68">
        <v>0</v>
      </c>
      <c r="H83" s="68">
        <f>I84+H87+H90</f>
        <v>0</v>
      </c>
      <c r="I83" s="68">
        <f>J84+I87+I90</f>
        <v>0</v>
      </c>
      <c r="J83" s="68">
        <f>J84+J87+J90</f>
        <v>0</v>
      </c>
      <c r="K83" s="68">
        <v>0</v>
      </c>
      <c r="L83" s="68">
        <v>0</v>
      </c>
      <c r="M83" s="68">
        <v>0</v>
      </c>
      <c r="N83" s="68">
        <v>0</v>
      </c>
    </row>
    <row r="84" spans="1:14" ht="15" x14ac:dyDescent="0.25">
      <c r="A84" s="14" t="s">
        <v>70</v>
      </c>
      <c r="B84" s="74">
        <v>0</v>
      </c>
      <c r="C84" s="70">
        <v>0</v>
      </c>
      <c r="D84" s="75">
        <v>0</v>
      </c>
      <c r="E84" s="75">
        <v>0</v>
      </c>
      <c r="F84" s="72">
        <v>0</v>
      </c>
      <c r="G84" s="72">
        <v>0</v>
      </c>
      <c r="H84" s="86">
        <f>H85+H86</f>
        <v>0</v>
      </c>
      <c r="I84" s="86">
        <f>I85+I86</f>
        <v>0</v>
      </c>
      <c r="J84" s="86">
        <f>J86</f>
        <v>0</v>
      </c>
      <c r="K84" s="86">
        <v>0</v>
      </c>
      <c r="L84" s="86">
        <v>0</v>
      </c>
      <c r="M84" s="72">
        <v>0</v>
      </c>
      <c r="N84" s="88">
        <v>0</v>
      </c>
    </row>
    <row r="85" spans="1:14" ht="25.5" x14ac:dyDescent="0.25">
      <c r="A85" s="17" t="s">
        <v>71</v>
      </c>
      <c r="B85" s="69">
        <v>0</v>
      </c>
      <c r="C85" s="70">
        <v>0</v>
      </c>
      <c r="D85" s="71">
        <v>0</v>
      </c>
      <c r="E85" s="71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  <c r="L85" s="72">
        <v>0</v>
      </c>
      <c r="M85" s="72">
        <v>0</v>
      </c>
      <c r="N85" s="88">
        <v>0</v>
      </c>
    </row>
    <row r="86" spans="1:14" ht="25.5" x14ac:dyDescent="0.25">
      <c r="A86" s="17" t="s">
        <v>72</v>
      </c>
      <c r="B86" s="73">
        <v>0</v>
      </c>
      <c r="C86" s="70">
        <v>0</v>
      </c>
      <c r="D86" s="71">
        <v>0</v>
      </c>
      <c r="E86" s="71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  <c r="L86" s="72">
        <v>0</v>
      </c>
      <c r="M86" s="72">
        <v>0</v>
      </c>
      <c r="N86" s="90">
        <v>0</v>
      </c>
    </row>
    <row r="87" spans="1:14" ht="15" x14ac:dyDescent="0.25">
      <c r="A87" s="14" t="s">
        <v>73</v>
      </c>
      <c r="B87" s="74">
        <v>0</v>
      </c>
      <c r="C87" s="76">
        <v>0</v>
      </c>
      <c r="D87" s="75">
        <v>0</v>
      </c>
      <c r="E87" s="75">
        <v>0</v>
      </c>
      <c r="F87" s="86">
        <v>0</v>
      </c>
      <c r="G87" s="86">
        <v>0</v>
      </c>
      <c r="H87" s="86">
        <f>H88+H89</f>
        <v>0</v>
      </c>
      <c r="I87" s="86">
        <f>I88+I89</f>
        <v>0</v>
      </c>
      <c r="J87" s="86">
        <f>J88+J89</f>
        <v>0</v>
      </c>
      <c r="K87" s="86">
        <v>0</v>
      </c>
      <c r="L87" s="86">
        <v>0</v>
      </c>
      <c r="M87" s="86">
        <v>0</v>
      </c>
      <c r="N87" s="88">
        <v>0</v>
      </c>
    </row>
    <row r="88" spans="1:14" ht="25.5" x14ac:dyDescent="0.25">
      <c r="A88" s="17" t="s">
        <v>74</v>
      </c>
      <c r="B88" s="73">
        <v>0</v>
      </c>
      <c r="C88" s="70">
        <v>0</v>
      </c>
      <c r="D88" s="71">
        <v>0</v>
      </c>
      <c r="E88" s="71">
        <v>0</v>
      </c>
      <c r="F88" s="72">
        <v>0</v>
      </c>
      <c r="G88" s="72">
        <v>0</v>
      </c>
      <c r="H88" s="72">
        <v>0</v>
      </c>
      <c r="I88" s="72">
        <v>0</v>
      </c>
      <c r="J88" s="72">
        <v>0</v>
      </c>
      <c r="K88" s="72">
        <v>0</v>
      </c>
      <c r="L88" s="72">
        <v>0</v>
      </c>
      <c r="M88" s="72">
        <v>0</v>
      </c>
      <c r="N88" s="88">
        <v>0</v>
      </c>
    </row>
    <row r="89" spans="1:14" ht="25.5" x14ac:dyDescent="0.25">
      <c r="A89" s="17" t="s">
        <v>75</v>
      </c>
      <c r="B89" s="73">
        <v>0</v>
      </c>
      <c r="C89" s="70">
        <v>0</v>
      </c>
      <c r="D89" s="71">
        <v>0</v>
      </c>
      <c r="E89" s="71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  <c r="L89" s="72">
        <v>0</v>
      </c>
      <c r="M89" s="72">
        <v>0</v>
      </c>
      <c r="N89" s="88">
        <v>0</v>
      </c>
    </row>
    <row r="90" spans="1:14" ht="15" x14ac:dyDescent="0.25">
      <c r="A90" s="14" t="s">
        <v>76</v>
      </c>
      <c r="B90" s="74">
        <v>0</v>
      </c>
      <c r="C90" s="76">
        <v>0</v>
      </c>
      <c r="D90" s="75">
        <v>0</v>
      </c>
      <c r="E90" s="75">
        <v>0</v>
      </c>
      <c r="F90" s="86">
        <v>0</v>
      </c>
      <c r="G90" s="86">
        <v>0</v>
      </c>
      <c r="H90" s="86">
        <f>H91</f>
        <v>0</v>
      </c>
      <c r="I90" s="86">
        <f>I91</f>
        <v>0</v>
      </c>
      <c r="J90" s="86">
        <f>J91</f>
        <v>0</v>
      </c>
      <c r="K90" s="86">
        <v>0</v>
      </c>
      <c r="L90" s="86">
        <v>0</v>
      </c>
      <c r="M90" s="86">
        <v>0</v>
      </c>
      <c r="N90" s="88">
        <v>0</v>
      </c>
    </row>
    <row r="91" spans="1:14" ht="25.5" x14ac:dyDescent="0.25">
      <c r="A91" s="17" t="s">
        <v>77</v>
      </c>
      <c r="B91" s="73">
        <v>0</v>
      </c>
      <c r="C91" s="70">
        <v>0</v>
      </c>
      <c r="D91" s="71">
        <v>0</v>
      </c>
      <c r="E91" s="71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  <c r="L91" s="72">
        <v>0</v>
      </c>
      <c r="M91" s="72">
        <v>0</v>
      </c>
      <c r="N91" s="88">
        <v>0</v>
      </c>
    </row>
    <row r="92" spans="1:14" ht="15" x14ac:dyDescent="0.2">
      <c r="A92" s="20" t="s">
        <v>78</v>
      </c>
      <c r="B92" s="53"/>
      <c r="C92" s="53"/>
      <c r="D92" s="53"/>
      <c r="E92" s="53"/>
      <c r="F92" s="23"/>
      <c r="G92" s="23"/>
      <c r="H92" s="24"/>
      <c r="I92" s="25"/>
      <c r="J92" s="23"/>
      <c r="K92" s="23"/>
      <c r="L92" s="23"/>
      <c r="M92" s="23"/>
      <c r="N92" s="89">
        <v>0</v>
      </c>
    </row>
    <row r="93" spans="1:14" ht="15" x14ac:dyDescent="0.25">
      <c r="B93" s="51"/>
      <c r="C93" s="51"/>
      <c r="D93" s="51"/>
      <c r="E93" s="51"/>
      <c r="I93" s="13"/>
    </row>
    <row r="94" spans="1:14" ht="15" x14ac:dyDescent="0.2">
      <c r="A94" s="26" t="s">
        <v>79</v>
      </c>
      <c r="B94" s="59">
        <f>B81+B92</f>
        <v>69650014.74000001</v>
      </c>
      <c r="C94" s="59">
        <f>C81+C92</f>
        <v>13374473.690000001</v>
      </c>
      <c r="D94" s="59">
        <f>D81+D92</f>
        <v>17813100.41</v>
      </c>
      <c r="E94" s="59">
        <f t="shared" ref="E94:N94" si="15">E16</f>
        <v>19534998.879999999</v>
      </c>
      <c r="F94" s="59">
        <f t="shared" si="15"/>
        <v>18927441.759999998</v>
      </c>
      <c r="G94" s="59">
        <f t="shared" si="15"/>
        <v>0</v>
      </c>
      <c r="H94" s="59">
        <f t="shared" si="15"/>
        <v>0</v>
      </c>
      <c r="I94" s="59">
        <f t="shared" si="15"/>
        <v>0</v>
      </c>
      <c r="J94" s="59">
        <f t="shared" si="15"/>
        <v>0</v>
      </c>
      <c r="K94" s="59">
        <f t="shared" si="15"/>
        <v>0</v>
      </c>
      <c r="L94" s="59">
        <f t="shared" si="15"/>
        <v>0</v>
      </c>
      <c r="M94" s="59">
        <f t="shared" si="15"/>
        <v>0</v>
      </c>
      <c r="N94" s="59">
        <f t="shared" si="15"/>
        <v>0</v>
      </c>
    </row>
    <row r="95" spans="1:14" x14ac:dyDescent="0.2">
      <c r="A95" s="5" t="s">
        <v>80</v>
      </c>
      <c r="I95" s="13"/>
    </row>
    <row r="96" spans="1:14" x14ac:dyDescent="0.2">
      <c r="A96" s="5" t="s">
        <v>94</v>
      </c>
      <c r="I96" s="13"/>
    </row>
    <row r="97" spans="1:14" x14ac:dyDescent="0.2">
      <c r="A97" s="5" t="s">
        <v>95</v>
      </c>
      <c r="I97" s="13"/>
    </row>
    <row r="103" spans="1:14" ht="15.75" x14ac:dyDescent="0.3">
      <c r="A103" s="28" t="s">
        <v>121</v>
      </c>
      <c r="B103" s="28"/>
      <c r="C103"/>
      <c r="D103"/>
      <c r="E103" s="28"/>
      <c r="F103"/>
      <c r="G103" s="28" t="s">
        <v>99</v>
      </c>
      <c r="H103"/>
      <c r="I103" s="28"/>
      <c r="J103"/>
      <c r="K103"/>
      <c r="L103" s="28" t="s">
        <v>100</v>
      </c>
      <c r="M103"/>
      <c r="N103"/>
    </row>
    <row r="104" spans="1:14" ht="17.25" x14ac:dyDescent="0.35">
      <c r="A104" s="98" t="s">
        <v>120</v>
      </c>
      <c r="B104" s="99"/>
      <c r="C104" s="30"/>
      <c r="D104"/>
      <c r="E104" s="29"/>
      <c r="F104" s="31"/>
      <c r="G104" s="29" t="s">
        <v>105</v>
      </c>
      <c r="H104" s="31"/>
      <c r="I104" s="29"/>
      <c r="J104"/>
      <c r="K104"/>
      <c r="L104" s="29" t="s">
        <v>104</v>
      </c>
      <c r="M104"/>
      <c r="N104"/>
    </row>
    <row r="105" spans="1:14" ht="16.5" x14ac:dyDescent="0.3">
      <c r="A105" s="32" t="s">
        <v>119</v>
      </c>
      <c r="B105" s="32"/>
      <c r="C105"/>
      <c r="D105"/>
      <c r="E105" s="32"/>
      <c r="F105"/>
      <c r="G105" s="32" t="s">
        <v>101</v>
      </c>
      <c r="H105"/>
      <c r="I105" s="32"/>
      <c r="J105"/>
      <c r="K105"/>
      <c r="L105" s="32" t="s">
        <v>102</v>
      </c>
      <c r="M105"/>
      <c r="N105"/>
    </row>
    <row r="106" spans="1:14" ht="15" x14ac:dyDescent="0.25">
      <c r="K106"/>
    </row>
    <row r="107" spans="1:14" ht="16.5" x14ac:dyDescent="0.3">
      <c r="A107" s="32"/>
      <c r="B107"/>
      <c r="C107"/>
      <c r="D107"/>
      <c r="E107" s="32"/>
      <c r="F107"/>
      <c r="G107"/>
      <c r="H107"/>
      <c r="I107" s="32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C5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Ingresos y Egresos</vt:lpstr>
      <vt:lpstr>Hoja1</vt:lpstr>
      <vt:lpstr>Gráfico1</vt:lpstr>
      <vt:lpstr>'Planilla de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 Tejeda</cp:lastModifiedBy>
  <cp:lastPrinted>2026-05-06T12:49:41Z</cp:lastPrinted>
  <dcterms:created xsi:type="dcterms:W3CDTF">2018-04-17T18:57:16Z</dcterms:created>
  <dcterms:modified xsi:type="dcterms:W3CDTF">2026-05-06T12:54:35Z</dcterms:modified>
</cp:coreProperties>
</file>